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9435" tabRatio="722" activeTab="0"/>
  </bookViews>
  <sheets>
    <sheet name="表11" sheetId="1" r:id="rId1"/>
    <sheet name="Sheet1" sheetId="2" r:id="rId2"/>
  </sheets>
  <definedNames>
    <definedName name="_xlnm.Print_Area" localSheetId="0">'表11'!$A$1:$F$102</definedName>
  </definedNames>
  <calcPr fullCalcOnLoad="1"/>
</workbook>
</file>

<file path=xl/sharedStrings.xml><?xml version="1.0" encoding="utf-8"?>
<sst xmlns="http://schemas.openxmlformats.org/spreadsheetml/2006/main" count="114" uniqueCount="75">
  <si>
    <t>Stock</t>
  </si>
  <si>
    <t>Warrant</t>
  </si>
  <si>
    <t xml:space="preserve">      Aug.</t>
  </si>
  <si>
    <t xml:space="preserve">      Oct.</t>
  </si>
  <si>
    <t xml:space="preserve">      Dec.</t>
  </si>
  <si>
    <t>年</t>
  </si>
  <si>
    <t>Year</t>
  </si>
  <si>
    <t xml:space="preserve">Growth </t>
  </si>
  <si>
    <t>Jan.</t>
  </si>
  <si>
    <t>成長率</t>
  </si>
  <si>
    <t>(%)</t>
  </si>
  <si>
    <t>Feb.</t>
  </si>
  <si>
    <r>
      <t xml:space="preserve">  </t>
    </r>
    <r>
      <rPr>
        <sz val="9"/>
        <rFont val="新細明體"/>
        <family val="1"/>
      </rPr>
      <t>總營業金額</t>
    </r>
    <r>
      <rPr>
        <sz val="9"/>
        <rFont val="Times New Roman"/>
        <family val="1"/>
      </rPr>
      <t>/</t>
    </r>
  </si>
  <si>
    <r>
      <t>總成交值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>)</t>
    </r>
  </si>
  <si>
    <t xml:space="preserve">Total Transaction </t>
  </si>
  <si>
    <r>
      <t>股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票</t>
    </r>
  </si>
  <si>
    <r>
      <t>認購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售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權證</t>
    </r>
  </si>
  <si>
    <t>Amount/ Total</t>
  </si>
  <si>
    <t>Rate</t>
  </si>
  <si>
    <t xml:space="preserve"> Trading Value</t>
  </si>
  <si>
    <t>(NT$Billion)</t>
  </si>
  <si>
    <t xml:space="preserve"> </t>
  </si>
  <si>
    <t>2月</t>
  </si>
  <si>
    <t>3月</t>
  </si>
  <si>
    <t>4月</t>
  </si>
  <si>
    <t>5月</t>
  </si>
  <si>
    <t xml:space="preserve">Note: 1.Until year 2003, the data in the "Bond" column had been calculated by transaction amount of  the total buy and sell </t>
  </si>
  <si>
    <t>6月</t>
  </si>
  <si>
    <t>7月</t>
  </si>
  <si>
    <t>8月</t>
  </si>
  <si>
    <t>9月</t>
  </si>
  <si>
    <t>10月</t>
  </si>
  <si>
    <t>11月</t>
  </si>
  <si>
    <t>12月</t>
  </si>
  <si>
    <t>1月</t>
  </si>
  <si>
    <r>
      <t>成交金額</t>
    </r>
    <r>
      <rPr>
        <sz val="9"/>
        <rFont val="Times New Roman"/>
        <family val="1"/>
      </rPr>
      <t xml:space="preserve"> 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 xml:space="preserve">) </t>
    </r>
  </si>
  <si>
    <t>Trading Value (NT$ Billion)</t>
  </si>
  <si>
    <t>Total</t>
  </si>
  <si>
    <t>(NT$Billion)</t>
  </si>
  <si>
    <t>債券</t>
  </si>
  <si>
    <t>Bond</t>
  </si>
  <si>
    <t xml:space="preserve">            自92年1月份起改採成交金額揭示，指透過證券商單邊買進(或賣出)的金額。如需查詢證券商營業金額</t>
  </si>
  <si>
    <t xml:space="preserve">            ，可至證券櫃檯買賣中心網頁，循「債券市場資訊首頁 &gt; 交易資訊 &gt; 公債統計報表 &gt; 年統計 &gt;債市交易</t>
  </si>
  <si>
    <r>
      <t xml:space="preserve">        2. </t>
    </r>
    <r>
      <rPr>
        <sz val="8.5"/>
        <color indexed="8"/>
        <rFont val="細明體"/>
        <family val="3"/>
      </rPr>
      <t>外幣計價國際債券交易資料未含在本表中。</t>
    </r>
  </si>
  <si>
    <t xml:space="preserve">           amount among brokers and clients. Since Jan. 2003 the data have been calculated by trading value regarding only</t>
  </si>
  <si>
    <t xml:space="preserve">           buy (or sell) amount traded through securities houses. Nonetheless, the total buy and sell amount among brokers and</t>
  </si>
  <si>
    <t>二、櫃買市場證券總成交值概況表(11-1)</t>
  </si>
  <si>
    <t>Feb.</t>
  </si>
  <si>
    <t>Mar.</t>
  </si>
  <si>
    <t>Apr.</t>
  </si>
  <si>
    <t xml:space="preserve">May </t>
  </si>
  <si>
    <t>Jun.</t>
  </si>
  <si>
    <t>Jul.</t>
  </si>
  <si>
    <t xml:space="preserve">      Sep.</t>
  </si>
  <si>
    <t xml:space="preserve">      Nov.</t>
  </si>
  <si>
    <t>Oct.</t>
  </si>
  <si>
    <t>Dec.</t>
  </si>
  <si>
    <t xml:space="preserve">         2.The foreign-currency-denominated International Bonds trading amount is not involved in the list.
</t>
  </si>
  <si>
    <t>註： 1.債券部分91年度(含)以前資料為證券商營業金額，包括證券商對同業及客戶的買進加賣出金額合計數。</t>
  </si>
  <si>
    <t xml:space="preserve">            統計--TPEx」路徑查詢。</t>
  </si>
  <si>
    <t xml:space="preserve">           clients can be referred to "TPEx homepage &gt; Bond Market Info. &gt; Bond Trading Info. &gt; Government Bond &gt; Yearly Stats"</t>
  </si>
  <si>
    <t>Jan.</t>
  </si>
  <si>
    <t xml:space="preserve"> 2. Highlights of Securities  Trading  Value on TPEx Market (11-1)</t>
  </si>
  <si>
    <t>Mar.</t>
  </si>
  <si>
    <t>Jun.</t>
  </si>
  <si>
    <t>Aug.</t>
  </si>
  <si>
    <t>Sep.</t>
  </si>
  <si>
    <t>Nov.</t>
  </si>
  <si>
    <t>Dec.</t>
  </si>
  <si>
    <t>Feb.</t>
  </si>
  <si>
    <t>Mar.</t>
  </si>
  <si>
    <t>Apr.</t>
  </si>
  <si>
    <t>Jul.</t>
  </si>
  <si>
    <t xml:space="preserve">May </t>
  </si>
  <si>
    <t>Nov.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</si>
</sst>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0,000.00"/>
    <numFmt numFmtId="207" formatCode="000.00"/>
    <numFmt numFmtId="208" formatCode="#,##0.000000000_ "/>
    <numFmt numFmtId="209" formatCode="#,##0.0_ "/>
    <numFmt numFmtId="210" formatCode="0.0"/>
    <numFmt numFmtId="211" formatCode="_-* #,##0.0_-;\-* #,##0.0_-;_-* &quot;-&quot;_-;_-@_-"/>
    <numFmt numFmtId="212" formatCode="#,##0&quot; &quot;;\-#,##0&quot; &quot;"/>
    <numFmt numFmtId="213" formatCode="#,##0&quot; &quot;;[Red]\-#,##0&quot; &quot;"/>
    <numFmt numFmtId="214" formatCode="#,##0.00&quot; &quot;;\-#,##0.00&quot; &quot;"/>
    <numFmt numFmtId="215" formatCode="#,##0.00&quot; &quot;;[Red]\-#,##0.00&quot; &quot;"/>
    <numFmt numFmtId="216" formatCode="_-* #,##0&quot; &quot;_-;\-* #,##0&quot; &quot;_-;_-* &quot;-&quot;&quot; &quot;_-;_-@_-"/>
    <numFmt numFmtId="217" formatCode="_-* #,##0_ _-;\-* #,##0_ _-;_-* &quot;-&quot;_ _-;_-@_-"/>
    <numFmt numFmtId="218" formatCode="_-* #,##0.00&quot; &quot;_-;\-* #,##0.00&quot; &quot;_-;_-* &quot;-&quot;??&quot; &quot;_-;_-@_-"/>
    <numFmt numFmtId="219" formatCode="_-* #,##0.00_ _-;\-* #,##0.00_ _-;_-* &quot;-&quot;??_ _-;_-@_-"/>
    <numFmt numFmtId="220" formatCode="_-* #,##0.00_-;\-* #,##0.00_-;_-* &quot;-&quot;_-;_-@_-"/>
    <numFmt numFmtId="221" formatCode="0.000_ "/>
    <numFmt numFmtId="222" formatCode="0.000_);[Red]\(0.000\)"/>
    <numFmt numFmtId="223" formatCode="_-* #,##0.0_-;\-* #,##0.0_-;_-* &quot;-&quot;?_-;_-@_-"/>
    <numFmt numFmtId="224" formatCode="0.0000"/>
    <numFmt numFmtId="225" formatCode="0.0;[Red]0.0"/>
    <numFmt numFmtId="226" formatCode="#,##0.000"/>
    <numFmt numFmtId="227" formatCode="0.0000_ "/>
    <numFmt numFmtId="228" formatCode="mmm\."/>
    <numFmt numFmtId="229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9"/>
      <name val="華康粗圓體"/>
      <family val="3"/>
    </font>
    <font>
      <sz val="16"/>
      <name val="華康粗圓體"/>
      <family val="3"/>
    </font>
    <font>
      <sz val="14"/>
      <name val="Times New Roman"/>
      <family val="1"/>
    </font>
    <font>
      <sz val="9"/>
      <name val="細明體"/>
      <family val="3"/>
    </font>
    <font>
      <sz val="8.5"/>
      <name val="新細明體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8.5"/>
      <color indexed="8"/>
      <name val="細明體"/>
      <family val="3"/>
    </font>
    <font>
      <b/>
      <sz val="9"/>
      <name val="華康粗圓體"/>
      <family val="3"/>
    </font>
    <font>
      <b/>
      <sz val="9"/>
      <name val="細明體"/>
      <family val="3"/>
    </font>
    <font>
      <sz val="12"/>
      <name val="細明體"/>
      <family val="3"/>
    </font>
    <font>
      <b/>
      <sz val="10"/>
      <name val="華康粗圓體"/>
      <family val="3"/>
    </font>
    <font>
      <sz val="10"/>
      <name val="細明體"/>
      <family val="3"/>
    </font>
    <font>
      <b/>
      <sz val="16"/>
      <color indexed="8"/>
      <name val="華康粗圓體"/>
      <family val="3"/>
    </font>
    <font>
      <b/>
      <sz val="16"/>
      <name val="華康粗圓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9"/>
      <name val="華康粗圓體"/>
      <family val="3"/>
    </font>
    <font>
      <sz val="10"/>
      <color indexed="8"/>
      <name val="細明體"/>
      <family val="3"/>
    </font>
    <font>
      <b/>
      <sz val="10"/>
      <color indexed="8"/>
      <name val="華康粗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0"/>
      <name val="華康粗圓體"/>
      <family val="3"/>
    </font>
    <font>
      <sz val="10"/>
      <color theme="1"/>
      <name val="細明體"/>
      <family val="3"/>
    </font>
    <font>
      <b/>
      <sz val="10"/>
      <color theme="1"/>
      <name val="華康粗圓體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7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>
      <alignment vertical="justify"/>
      <protection/>
    </xf>
    <xf numFmtId="0" fontId="8" fillId="0" borderId="0" xfId="33" applyFont="1" applyAlignment="1">
      <alignment vertical="center"/>
      <protection/>
    </xf>
    <xf numFmtId="0" fontId="5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vertical="center"/>
      <protection/>
    </xf>
    <xf numFmtId="0" fontId="6" fillId="0" borderId="0" xfId="33" applyFont="1" applyAlignment="1">
      <alignment shrinkToFit="1"/>
      <protection/>
    </xf>
    <xf numFmtId="0" fontId="6" fillId="0" borderId="11" xfId="33" applyFont="1" applyBorder="1" applyAlignment="1">
      <alignment horizontal="left" vertical="center" shrinkToFit="1"/>
      <protection/>
    </xf>
    <xf numFmtId="181" fontId="6" fillId="0" borderId="11" xfId="36" applyNumberFormat="1" applyFont="1" applyBorder="1" applyAlignment="1">
      <alignment horizontal="right" vertical="center" shrinkToFit="1"/>
    </xf>
    <xf numFmtId="181" fontId="9" fillId="0" borderId="11" xfId="36" applyNumberFormat="1" applyFont="1" applyFill="1" applyBorder="1" applyAlignment="1">
      <alignment horizontal="right" vertical="center" shrinkToFit="1"/>
    </xf>
    <xf numFmtId="0" fontId="9" fillId="0" borderId="0" xfId="33" applyFont="1" applyBorder="1" applyAlignment="1">
      <alignment shrinkToFit="1"/>
      <protection/>
    </xf>
    <xf numFmtId="0" fontId="9" fillId="0" borderId="11" xfId="33" applyFont="1" applyFill="1" applyBorder="1" applyAlignment="1">
      <alignment horizontal="right" vertical="center"/>
      <protection/>
    </xf>
    <xf numFmtId="0" fontId="9" fillId="0" borderId="11" xfId="33" applyFont="1" applyFill="1" applyBorder="1" applyAlignment="1">
      <alignment horizontal="right" vertical="center" shrinkToFit="1"/>
      <protection/>
    </xf>
    <xf numFmtId="0" fontId="5" fillId="0" borderId="10" xfId="33" applyFont="1" applyBorder="1">
      <alignment vertical="justify"/>
      <protection/>
    </xf>
    <xf numFmtId="0" fontId="5" fillId="0" borderId="0" xfId="33" applyFont="1">
      <alignment vertical="justify"/>
      <protection/>
    </xf>
    <xf numFmtId="0" fontId="5" fillId="0" borderId="11" xfId="33" applyFont="1" applyBorder="1" applyAlignment="1">
      <alignment vertical="center"/>
      <protection/>
    </xf>
    <xf numFmtId="0" fontId="5" fillId="0" borderId="0" xfId="33" applyFont="1" applyBorder="1">
      <alignment vertical="justify"/>
      <protection/>
    </xf>
    <xf numFmtId="0" fontId="10" fillId="0" borderId="0" xfId="33" applyFont="1" applyAlignment="1">
      <alignment horizontal="left"/>
      <protection/>
    </xf>
    <xf numFmtId="0" fontId="10" fillId="0" borderId="0" xfId="33" applyFont="1">
      <alignment vertical="justify"/>
      <protection/>
    </xf>
    <xf numFmtId="0" fontId="12" fillId="0" borderId="0" xfId="33" applyFont="1" applyAlignment="1">
      <alignment horizontal="left"/>
      <protection/>
    </xf>
    <xf numFmtId="0" fontId="0" fillId="0" borderId="0" xfId="33" applyFont="1">
      <alignment vertical="justify"/>
      <protection/>
    </xf>
    <xf numFmtId="0" fontId="13" fillId="0" borderId="0" xfId="33" applyFont="1" applyAlignment="1">
      <alignment horizontal="left"/>
      <protection/>
    </xf>
    <xf numFmtId="0" fontId="13" fillId="0" borderId="0" xfId="33" applyFont="1">
      <alignment vertical="justify"/>
      <protection/>
    </xf>
    <xf numFmtId="0" fontId="12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18" fillId="0" borderId="11" xfId="33" applyFont="1" applyBorder="1" applyAlignment="1">
      <alignment horizontal="left" vertical="center" shrinkToFit="1"/>
      <protection/>
    </xf>
    <xf numFmtId="181" fontId="18" fillId="0" borderId="11" xfId="36" applyNumberFormat="1" applyFont="1" applyBorder="1" applyAlignment="1">
      <alignment horizontal="right" vertical="center" shrinkToFit="1"/>
    </xf>
    <xf numFmtId="0" fontId="18" fillId="0" borderId="0" xfId="33" applyFont="1" applyAlignment="1">
      <alignment shrinkToFit="1"/>
      <protection/>
    </xf>
    <xf numFmtId="0" fontId="18" fillId="0" borderId="0" xfId="33" applyFont="1" applyBorder="1" applyAlignment="1">
      <alignment shrinkToFit="1"/>
      <protection/>
    </xf>
    <xf numFmtId="0" fontId="18" fillId="0" borderId="0" xfId="33" applyFont="1" applyFill="1" applyBorder="1" applyAlignment="1">
      <alignment shrinkToFit="1"/>
      <protection/>
    </xf>
    <xf numFmtId="0" fontId="19" fillId="0" borderId="0" xfId="33" applyFont="1" applyBorder="1" applyAlignment="1">
      <alignment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15" xfId="33" applyFont="1" applyBorder="1" applyAlignment="1">
      <alignment horizontal="center" shrinkToFit="1"/>
      <protection/>
    </xf>
    <xf numFmtId="43" fontId="2" fillId="0" borderId="15" xfId="36" applyFont="1" applyBorder="1" applyAlignment="1">
      <alignment shrinkToFit="1"/>
    </xf>
    <xf numFmtId="43" fontId="20" fillId="0" borderId="15" xfId="36" applyFont="1" applyBorder="1" applyAlignment="1">
      <alignment horizontal="center" shrinkToFit="1"/>
    </xf>
    <xf numFmtId="43" fontId="20" fillId="0" borderId="15" xfId="33" applyNumberFormat="1" applyFont="1" applyBorder="1" applyAlignment="1">
      <alignment horizontal="center" shrinkToFit="1"/>
      <protection/>
    </xf>
    <xf numFmtId="43" fontId="2" fillId="0" borderId="15" xfId="36" applyFont="1" applyFill="1" applyBorder="1" applyAlignment="1">
      <alignment horizontal="right" vertical="center" shrinkToFit="1"/>
    </xf>
    <xf numFmtId="187" fontId="20" fillId="0" borderId="15" xfId="36" applyNumberFormat="1" applyFont="1" applyBorder="1" applyAlignment="1">
      <alignment horizontal="center" shrinkToFit="1"/>
    </xf>
    <xf numFmtId="43" fontId="0" fillId="0" borderId="0" xfId="0" applyNumberFormat="1" applyAlignment="1">
      <alignment vertical="center"/>
    </xf>
    <xf numFmtId="0" fontId="5" fillId="0" borderId="0" xfId="33" applyFont="1" applyAlignment="1">
      <alignment horizontal="center" vertical="justify"/>
      <protection/>
    </xf>
    <xf numFmtId="0" fontId="5" fillId="0" borderId="13" xfId="33" applyFont="1" applyBorder="1" applyAlignment="1">
      <alignment vertical="center"/>
      <protection/>
    </xf>
    <xf numFmtId="0" fontId="5" fillId="0" borderId="16" xfId="33" applyFont="1" applyBorder="1" applyAlignment="1">
      <alignment vertical="center"/>
      <protection/>
    </xf>
    <xf numFmtId="0" fontId="9" fillId="0" borderId="10" xfId="33" applyFont="1" applyBorder="1" applyAlignment="1">
      <alignment horizontal="center" vertical="center"/>
      <protection/>
    </xf>
    <xf numFmtId="43" fontId="57" fillId="0" borderId="0" xfId="33" applyNumberFormat="1" applyFont="1" applyBorder="1" applyAlignment="1">
      <alignment shrinkToFit="1"/>
      <protection/>
    </xf>
    <xf numFmtId="0" fontId="13" fillId="0" borderId="0" xfId="34" applyFont="1" applyBorder="1" applyAlignment="1">
      <alignment horizontal="left"/>
      <protection/>
    </xf>
    <xf numFmtId="0" fontId="10" fillId="0" borderId="0" xfId="34" applyFont="1" applyBorder="1" applyAlignment="1">
      <alignment horizontal="left"/>
      <protection/>
    </xf>
    <xf numFmtId="180" fontId="10" fillId="0" borderId="0" xfId="34" applyNumberFormat="1" applyFont="1" applyBorder="1" applyAlignment="1">
      <alignment horizontal="left"/>
      <protection/>
    </xf>
    <xf numFmtId="0" fontId="12" fillId="0" borderId="0" xfId="34" applyFont="1" applyAlignment="1">
      <alignment horizontal="left"/>
      <protection/>
    </xf>
    <xf numFmtId="0" fontId="11" fillId="0" borderId="0" xfId="34" applyFont="1" applyAlignment="1">
      <alignment horizontal="left"/>
      <protection/>
    </xf>
    <xf numFmtId="181" fontId="11" fillId="0" borderId="0" xfId="34" applyNumberFormat="1" applyFont="1" applyAlignment="1">
      <alignment horizontal="left"/>
      <protection/>
    </xf>
    <xf numFmtId="0" fontId="10" fillId="0" borderId="0" xfId="34" applyFont="1" applyAlignment="1">
      <alignment horizontal="left"/>
      <protection/>
    </xf>
    <xf numFmtId="181" fontId="10" fillId="0" borderId="0" xfId="34" applyNumberFormat="1" applyFont="1" applyAlignment="1">
      <alignment horizontal="left"/>
      <protection/>
    </xf>
    <xf numFmtId="0" fontId="0" fillId="0" borderId="0" xfId="33" applyFont="1" applyAlignment="1">
      <alignment horizontal="center" vertical="justify"/>
      <protection/>
    </xf>
    <xf numFmtId="0" fontId="21" fillId="0" borderId="11" xfId="33" applyFont="1" applyBorder="1" applyAlignment="1">
      <alignment horizontal="left" vertical="center" shrinkToFit="1"/>
      <protection/>
    </xf>
    <xf numFmtId="181" fontId="21" fillId="0" borderId="11" xfId="36" applyNumberFormat="1" applyFont="1" applyBorder="1" applyAlignment="1">
      <alignment horizontal="right" vertical="center" shrinkToFit="1"/>
    </xf>
    <xf numFmtId="0" fontId="21" fillId="0" borderId="11" xfId="33" applyFont="1" applyFill="1" applyBorder="1" applyAlignment="1">
      <alignment horizontal="left" vertical="center"/>
      <protection/>
    </xf>
    <xf numFmtId="181" fontId="21" fillId="0" borderId="11" xfId="36" applyNumberFormat="1" applyFont="1" applyFill="1" applyBorder="1" applyAlignment="1">
      <alignment horizontal="right" vertical="center" shrinkToFit="1"/>
    </xf>
    <xf numFmtId="228" fontId="58" fillId="0" borderId="11" xfId="33" applyNumberFormat="1" applyFont="1" applyBorder="1" applyAlignment="1">
      <alignment horizontal="right"/>
      <protection/>
    </xf>
    <xf numFmtId="181" fontId="22" fillId="0" borderId="11" xfId="36" applyNumberFormat="1" applyFont="1" applyFill="1" applyBorder="1" applyAlignment="1">
      <alignment horizontal="right" vertical="center" shrinkToFit="1"/>
    </xf>
    <xf numFmtId="0" fontId="22" fillId="0" borderId="11" xfId="33" applyFont="1" applyFill="1" applyBorder="1" applyAlignment="1">
      <alignment horizontal="right" vertical="center" shrinkToFit="1"/>
      <protection/>
    </xf>
    <xf numFmtId="0" fontId="22" fillId="0" borderId="11" xfId="33" applyFont="1" applyFill="1" applyBorder="1" applyAlignment="1">
      <alignment horizontal="right" vertical="center"/>
      <protection/>
    </xf>
    <xf numFmtId="181" fontId="58" fillId="0" borderId="11" xfId="36" applyNumberFormat="1" applyFont="1" applyFill="1" applyBorder="1" applyAlignment="1">
      <alignment horizontal="right" vertical="center" shrinkToFit="1"/>
    </xf>
    <xf numFmtId="181" fontId="59" fillId="0" borderId="11" xfId="36" applyNumberFormat="1" applyFont="1" applyFill="1" applyBorder="1" applyAlignment="1">
      <alignment horizontal="right" vertical="center" shrinkToFit="1"/>
    </xf>
    <xf numFmtId="181" fontId="58" fillId="0" borderId="14" xfId="36" applyNumberFormat="1" applyFont="1" applyFill="1" applyBorder="1" applyAlignment="1">
      <alignment horizontal="right" vertical="center" shrinkToFit="1"/>
    </xf>
    <xf numFmtId="181" fontId="58" fillId="0" borderId="17" xfId="36" applyNumberFormat="1" applyFont="1" applyFill="1" applyBorder="1" applyAlignment="1">
      <alignment horizontal="right" vertical="center" shrinkToFit="1"/>
    </xf>
    <xf numFmtId="0" fontId="22" fillId="0" borderId="13" xfId="33" applyFont="1" applyFill="1" applyBorder="1" applyAlignment="1">
      <alignment horizontal="right" vertical="center" shrinkToFit="1"/>
      <protection/>
    </xf>
    <xf numFmtId="181" fontId="22" fillId="0" borderId="16" xfId="36" applyNumberFormat="1" applyFont="1" applyFill="1" applyBorder="1" applyAlignment="1">
      <alignment horizontal="right" vertical="center" shrinkToFit="1"/>
    </xf>
    <xf numFmtId="0" fontId="9" fillId="0" borderId="13" xfId="33" applyFont="1" applyBorder="1" applyAlignment="1">
      <alignment shrinkToFit="1"/>
      <protection/>
    </xf>
    <xf numFmtId="181" fontId="22" fillId="0" borderId="14" xfId="36" applyNumberFormat="1" applyFont="1" applyFill="1" applyBorder="1" applyAlignment="1">
      <alignment horizontal="right" vertical="center" shrinkToFit="1"/>
    </xf>
    <xf numFmtId="0" fontId="23" fillId="0" borderId="0" xfId="33" applyFont="1" applyAlignment="1">
      <alignment vertical="center"/>
      <protection/>
    </xf>
    <xf numFmtId="0" fontId="24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22" fillId="0" borderId="14" xfId="33" applyFont="1" applyFill="1" applyBorder="1" applyAlignment="1">
      <alignment horizontal="right" vertical="center" shrinkToFit="1"/>
      <protection/>
    </xf>
    <xf numFmtId="181" fontId="22" fillId="0" borderId="13" xfId="36" applyNumberFormat="1" applyFont="1" applyFill="1" applyBorder="1" applyAlignment="1">
      <alignment horizontal="right" vertical="center" shrinkToFit="1"/>
    </xf>
    <xf numFmtId="0" fontId="13" fillId="0" borderId="0" xfId="35" applyFont="1" applyAlignment="1">
      <alignment horizontal="left" wrapText="1"/>
      <protection/>
    </xf>
    <xf numFmtId="0" fontId="10" fillId="0" borderId="0" xfId="35" applyFont="1" applyAlignment="1">
      <alignment horizontal="left" wrapText="1"/>
      <protection/>
    </xf>
    <xf numFmtId="0" fontId="12" fillId="0" borderId="0" xfId="34" applyFont="1" applyAlignment="1">
      <alignment horizontal="left" wrapText="1"/>
      <protection/>
    </xf>
    <xf numFmtId="0" fontId="13" fillId="0" borderId="0" xfId="35" applyFont="1" applyAlignment="1">
      <alignment horizontal="left"/>
      <protection/>
    </xf>
    <xf numFmtId="0" fontId="11" fillId="0" borderId="0" xfId="34" applyFont="1" applyBorder="1" applyAlignment="1">
      <alignment horizontal="left"/>
      <protection/>
    </xf>
    <xf numFmtId="0" fontId="10" fillId="0" borderId="0" xfId="35" applyFont="1" applyAlignment="1">
      <alignment horizontal="left"/>
      <protection/>
    </xf>
    <xf numFmtId="43" fontId="9" fillId="0" borderId="13" xfId="33" applyNumberFormat="1" applyFont="1" applyBorder="1" applyAlignment="1">
      <alignment shrinkToFit="1"/>
      <protection/>
    </xf>
    <xf numFmtId="181" fontId="10" fillId="0" borderId="0" xfId="34" applyNumberFormat="1" applyFont="1" applyBorder="1" applyAlignment="1">
      <alignment horizontal="left"/>
      <protection/>
    </xf>
    <xf numFmtId="0" fontId="0" fillId="0" borderId="0" xfId="33" applyFont="1" applyAlignment="1">
      <alignment horizontal="center" vertical="justify"/>
      <protection/>
    </xf>
    <xf numFmtId="0" fontId="1" fillId="0" borderId="12" xfId="33" applyFont="1" applyBorder="1" applyAlignment="1">
      <alignment horizontal="center"/>
      <protection/>
    </xf>
    <xf numFmtId="0" fontId="5" fillId="0" borderId="18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20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12" fillId="0" borderId="0" xfId="34" applyFont="1" applyAlignment="1">
      <alignment horizontal="lef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1.08.14_表11_瑋萍的 (1)_瑋萍的_瑋萍9511 2" xfId="34"/>
    <cellStyle name="一般_交易所-(1)表1-表21_otc_表16_瑋萍的 (1)_瑋萍的_瑋萍951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="106" zoomScaleSheetLayoutView="106" zoomScalePageLayoutView="0" workbookViewId="0" topLeftCell="A1">
      <pane ySplit="11" topLeftCell="A15" activePane="bottomLeft" state="frozen"/>
      <selection pane="topLeft" activeCell="A1" sqref="A1"/>
      <selection pane="bottomLeft" activeCell="C82" sqref="C82"/>
    </sheetView>
  </sheetViews>
  <sheetFormatPr defaultColWidth="9.00390625" defaultRowHeight="16.5"/>
  <cols>
    <col min="1" max="1" width="6.625" style="3" customWidth="1"/>
    <col min="2" max="6" width="13.75390625" style="3" customWidth="1"/>
    <col min="7" max="16384" width="9.00390625" style="3" customWidth="1"/>
  </cols>
  <sheetData>
    <row r="1" spans="1:5" ht="21" customHeight="1">
      <c r="A1" s="78" t="s">
        <v>46</v>
      </c>
      <c r="B1" s="79"/>
      <c r="C1" s="79"/>
      <c r="D1" s="79"/>
      <c r="E1" s="80"/>
    </row>
    <row r="2" spans="1:5" ht="18.75" customHeight="1">
      <c r="A2" s="4" t="s">
        <v>62</v>
      </c>
      <c r="B2" s="1"/>
      <c r="C2" s="1"/>
      <c r="D2" s="1"/>
      <c r="E2" s="2"/>
    </row>
    <row r="3" spans="1:6" s="22" customFormat="1" ht="12" customHeight="1">
      <c r="A3" s="21"/>
      <c r="B3" s="5"/>
      <c r="C3" s="6" t="s">
        <v>9</v>
      </c>
      <c r="D3" s="92" t="s">
        <v>35</v>
      </c>
      <c r="E3" s="93"/>
      <c r="F3" s="94"/>
    </row>
    <row r="4" spans="1:6" s="22" customFormat="1" ht="12" customHeight="1">
      <c r="A4" s="23"/>
      <c r="B4" s="7" t="s">
        <v>13</v>
      </c>
      <c r="C4" s="8"/>
      <c r="D4" s="95" t="s">
        <v>36</v>
      </c>
      <c r="E4" s="96"/>
      <c r="F4" s="97"/>
    </row>
    <row r="5" spans="1:6" s="22" customFormat="1" ht="12" customHeight="1">
      <c r="A5" s="7" t="s">
        <v>5</v>
      </c>
      <c r="B5" s="8" t="s">
        <v>37</v>
      </c>
      <c r="C5" s="8" t="s">
        <v>7</v>
      </c>
      <c r="D5" s="9" t="s">
        <v>15</v>
      </c>
      <c r="E5" s="10" t="s">
        <v>16</v>
      </c>
      <c r="F5" s="51" t="s">
        <v>39</v>
      </c>
    </row>
    <row r="6" spans="1:6" s="22" customFormat="1" ht="12" customHeight="1">
      <c r="A6" s="8" t="s">
        <v>6</v>
      </c>
      <c r="B6" s="8" t="s">
        <v>19</v>
      </c>
      <c r="C6" s="8" t="s">
        <v>18</v>
      </c>
      <c r="D6" s="8" t="s">
        <v>0</v>
      </c>
      <c r="E6" s="11" t="s">
        <v>1</v>
      </c>
      <c r="F6" s="8" t="s">
        <v>40</v>
      </c>
    </row>
    <row r="7" spans="1:6" s="22" customFormat="1" ht="12" customHeight="1">
      <c r="A7" s="23"/>
      <c r="B7" s="48" t="s">
        <v>38</v>
      </c>
      <c r="C7" s="8" t="s">
        <v>10</v>
      </c>
      <c r="D7" s="23"/>
      <c r="E7" s="49"/>
      <c r="F7" s="7"/>
    </row>
    <row r="8" spans="1:6" s="24" customFormat="1" ht="12" customHeight="1">
      <c r="A8" s="13"/>
      <c r="B8" s="12"/>
      <c r="C8" s="12"/>
      <c r="D8" s="13"/>
      <c r="E8" s="50" t="s">
        <v>21</v>
      </c>
      <c r="F8" s="12"/>
    </row>
    <row r="9" spans="1:6" s="14" customFormat="1" ht="12" customHeight="1" hidden="1">
      <c r="A9" s="15">
        <v>2001</v>
      </c>
      <c r="B9" s="16">
        <v>121295.41</v>
      </c>
      <c r="C9" s="16">
        <v>65.25208435995363</v>
      </c>
      <c r="D9" s="16">
        <v>2326.94</v>
      </c>
      <c r="E9" s="16"/>
      <c r="F9" s="16">
        <v>118968.47</v>
      </c>
    </row>
    <row r="10" spans="1:6" s="35" customFormat="1" ht="12" customHeight="1" hidden="1">
      <c r="A10" s="33">
        <v>2002</v>
      </c>
      <c r="B10" s="34">
        <v>137340.2</v>
      </c>
      <c r="C10" s="34">
        <v>13.23</v>
      </c>
      <c r="D10" s="34">
        <v>2794.74</v>
      </c>
      <c r="E10" s="34"/>
      <c r="F10" s="34">
        <v>134545.48</v>
      </c>
    </row>
    <row r="11" spans="1:6" s="35" customFormat="1" ht="12" customHeight="1" hidden="1">
      <c r="A11" s="33">
        <v>2003</v>
      </c>
      <c r="B11" s="34">
        <v>137631.24831209498</v>
      </c>
      <c r="C11" s="34">
        <v>0.2</v>
      </c>
      <c r="D11" s="34">
        <v>2059.4</v>
      </c>
      <c r="E11" s="34">
        <v>3.19</v>
      </c>
      <c r="F11" s="34">
        <v>135568.658312095</v>
      </c>
    </row>
    <row r="12" spans="1:6" s="36" customFormat="1" ht="12" customHeight="1" hidden="1">
      <c r="A12" s="62">
        <v>2005</v>
      </c>
      <c r="B12" s="63">
        <v>213517.4</v>
      </c>
      <c r="C12" s="63">
        <v>30.1</v>
      </c>
      <c r="D12" s="63">
        <v>3166.5</v>
      </c>
      <c r="E12" s="63">
        <v>18.2</v>
      </c>
      <c r="F12" s="63">
        <v>210332.5</v>
      </c>
    </row>
    <row r="13" spans="1:6" s="36" customFormat="1" ht="12" customHeight="1">
      <c r="A13" s="62">
        <v>2006</v>
      </c>
      <c r="B13" s="63">
        <v>181768.2</v>
      </c>
      <c r="C13" s="63">
        <v>-14.87</v>
      </c>
      <c r="D13" s="63">
        <v>5129.1</v>
      </c>
      <c r="E13" s="63">
        <v>32.3</v>
      </c>
      <c r="F13" s="63">
        <v>176606.6</v>
      </c>
    </row>
    <row r="14" spans="1:6" s="37" customFormat="1" ht="12" customHeight="1">
      <c r="A14" s="62">
        <v>2007</v>
      </c>
      <c r="B14" s="63">
        <v>142022.9</v>
      </c>
      <c r="C14" s="63">
        <v>-21.86</v>
      </c>
      <c r="D14" s="63">
        <v>8537.4</v>
      </c>
      <c r="E14" s="63">
        <v>103.2</v>
      </c>
      <c r="F14" s="63">
        <v>133382.14</v>
      </c>
    </row>
    <row r="15" spans="1:6" s="36" customFormat="1" ht="12" customHeight="1">
      <c r="A15" s="62">
        <v>2008</v>
      </c>
      <c r="B15" s="63">
        <v>101766.73</v>
      </c>
      <c r="C15" s="63">
        <v>-28.34</v>
      </c>
      <c r="D15" s="63">
        <v>3285.5</v>
      </c>
      <c r="E15" s="63">
        <v>51.1</v>
      </c>
      <c r="F15" s="63">
        <v>98430.23</v>
      </c>
    </row>
    <row r="16" spans="1:6" s="36" customFormat="1" ht="12" customHeight="1">
      <c r="A16" s="62">
        <v>2009</v>
      </c>
      <c r="B16" s="63">
        <v>77035.79</v>
      </c>
      <c r="C16" s="63">
        <v>-24.3</v>
      </c>
      <c r="D16" s="63">
        <v>5239</v>
      </c>
      <c r="E16" s="63">
        <v>20.6</v>
      </c>
      <c r="F16" s="63">
        <v>71776.3</v>
      </c>
    </row>
    <row r="17" spans="1:6" s="36" customFormat="1" ht="12" customHeight="1">
      <c r="A17" s="62">
        <v>2010</v>
      </c>
      <c r="B17" s="63">
        <v>82388.803325466</v>
      </c>
      <c r="C17" s="63">
        <v>6.948</v>
      </c>
      <c r="D17" s="63">
        <v>5633.6</v>
      </c>
      <c r="E17" s="63">
        <v>39.6</v>
      </c>
      <c r="F17" s="63">
        <v>76715.733325466</v>
      </c>
    </row>
    <row r="18" spans="1:6" s="38" customFormat="1" ht="12" customHeight="1" hidden="1">
      <c r="A18" s="62" t="s">
        <v>8</v>
      </c>
      <c r="B18" s="63" t="e">
        <f aca="true" t="shared" si="0" ref="B18:B29">D18+E18+F18</f>
        <v>#REF!</v>
      </c>
      <c r="C18" s="63">
        <v>2.369</v>
      </c>
      <c r="D18" s="63">
        <v>634.7</v>
      </c>
      <c r="E18" s="63">
        <v>3.3</v>
      </c>
      <c r="F18" s="63" t="e">
        <f>SUM(#REF!+#REF!)</f>
        <v>#REF!</v>
      </c>
    </row>
    <row r="19" spans="1:6" s="38" customFormat="1" ht="12" customHeight="1" hidden="1">
      <c r="A19" s="62" t="s">
        <v>47</v>
      </c>
      <c r="B19" s="63" t="e">
        <f t="shared" si="0"/>
        <v>#REF!</v>
      </c>
      <c r="C19" s="63">
        <v>-41.2</v>
      </c>
      <c r="D19" s="63">
        <v>239.9</v>
      </c>
      <c r="E19" s="63">
        <v>1.2</v>
      </c>
      <c r="F19" s="63" t="e">
        <f>SUM(#REF!+#REF!)</f>
        <v>#REF!</v>
      </c>
    </row>
    <row r="20" spans="1:6" s="38" customFormat="1" ht="12" customHeight="1" hidden="1">
      <c r="A20" s="62" t="s">
        <v>48</v>
      </c>
      <c r="B20" s="63" t="e">
        <f t="shared" si="0"/>
        <v>#REF!</v>
      </c>
      <c r="C20" s="63">
        <v>81.61</v>
      </c>
      <c r="D20" s="63">
        <v>580.7</v>
      </c>
      <c r="E20" s="63">
        <v>2.8</v>
      </c>
      <c r="F20" s="63" t="e">
        <f>SUM(#REF!+#REF!)</f>
        <v>#REF!</v>
      </c>
    </row>
    <row r="21" spans="1:6" s="38" customFormat="1" ht="12" customHeight="1" hidden="1">
      <c r="A21" s="62" t="s">
        <v>49</v>
      </c>
      <c r="B21" s="63" t="e">
        <f t="shared" si="0"/>
        <v>#REF!</v>
      </c>
      <c r="C21" s="63" t="e">
        <f>(B21/B20-1)*100</f>
        <v>#REF!</v>
      </c>
      <c r="D21" s="63">
        <v>630.3</v>
      </c>
      <c r="E21" s="63">
        <v>3</v>
      </c>
      <c r="F21" s="63" t="e">
        <f>SUM(#REF!+#REF!)</f>
        <v>#REF!</v>
      </c>
    </row>
    <row r="22" spans="1:6" s="38" customFormat="1" ht="12" customHeight="1" hidden="1">
      <c r="A22" s="62" t="s">
        <v>50</v>
      </c>
      <c r="B22" s="63" t="e">
        <f t="shared" si="0"/>
        <v>#REF!</v>
      </c>
      <c r="C22" s="63" t="e">
        <f>(B22/B21-1)*100</f>
        <v>#REF!</v>
      </c>
      <c r="D22" s="63">
        <v>453.9</v>
      </c>
      <c r="E22" s="63">
        <v>2.1</v>
      </c>
      <c r="F22" s="63" t="e">
        <f>SUM(#REF!+#REF!)</f>
        <v>#REF!</v>
      </c>
    </row>
    <row r="23" spans="1:6" s="38" customFormat="1" ht="12" customHeight="1" hidden="1">
      <c r="A23" s="62" t="s">
        <v>51</v>
      </c>
      <c r="B23" s="63" t="e">
        <f t="shared" si="0"/>
        <v>#REF!</v>
      </c>
      <c r="C23" s="63">
        <v>-7.12</v>
      </c>
      <c r="D23" s="63">
        <v>345</v>
      </c>
      <c r="E23" s="63">
        <v>1.9</v>
      </c>
      <c r="F23" s="63" t="e">
        <f>SUM(#REF!+#REF!)</f>
        <v>#REF!</v>
      </c>
    </row>
    <row r="24" spans="1:6" s="38" customFormat="1" ht="12" customHeight="1" hidden="1">
      <c r="A24" s="62" t="s">
        <v>52</v>
      </c>
      <c r="B24" s="63" t="e">
        <f t="shared" si="0"/>
        <v>#REF!</v>
      </c>
      <c r="C24" s="63">
        <v>10.12</v>
      </c>
      <c r="D24" s="63">
        <v>453.8</v>
      </c>
      <c r="E24" s="63">
        <v>3.3</v>
      </c>
      <c r="F24" s="63" t="e">
        <f>SUM(#REF!+#REF!)</f>
        <v>#REF!</v>
      </c>
    </row>
    <row r="25" spans="1:6" s="38" customFormat="1" ht="12" customHeight="1" hidden="1">
      <c r="A25" s="62" t="s">
        <v>2</v>
      </c>
      <c r="B25" s="63" t="e">
        <f t="shared" si="0"/>
        <v>#REF!</v>
      </c>
      <c r="C25" s="63">
        <v>4.757</v>
      </c>
      <c r="D25" s="63">
        <v>538.1</v>
      </c>
      <c r="E25" s="63">
        <v>4.6</v>
      </c>
      <c r="F25" s="63" t="e">
        <f>SUM(#REF!+#REF!)</f>
        <v>#REF!</v>
      </c>
    </row>
    <row r="26" spans="1:6" s="38" customFormat="1" ht="12" customHeight="1" hidden="1">
      <c r="A26" s="62" t="s">
        <v>53</v>
      </c>
      <c r="B26" s="63" t="e">
        <f t="shared" si="0"/>
        <v>#REF!</v>
      </c>
      <c r="C26" s="63">
        <v>-14.942</v>
      </c>
      <c r="D26" s="63">
        <v>515.56</v>
      </c>
      <c r="E26" s="63">
        <v>4.91</v>
      </c>
      <c r="F26" s="63" t="e">
        <f>SUM(#REF!+#REF!)</f>
        <v>#REF!</v>
      </c>
    </row>
    <row r="27" spans="1:6" s="38" customFormat="1" ht="12" customHeight="1" hidden="1">
      <c r="A27" s="62" t="s">
        <v>3</v>
      </c>
      <c r="B27" s="63" t="e">
        <f t="shared" si="0"/>
        <v>#REF!</v>
      </c>
      <c r="C27" s="63">
        <v>0.234</v>
      </c>
      <c r="D27" s="63">
        <v>376.5</v>
      </c>
      <c r="E27" s="63">
        <v>3.4</v>
      </c>
      <c r="F27" s="63" t="e">
        <f>SUM(#REF!+#REF!)</f>
        <v>#REF!</v>
      </c>
    </row>
    <row r="28" spans="1:6" s="38" customFormat="1" ht="12" customHeight="1" hidden="1">
      <c r="A28" s="62" t="s">
        <v>54</v>
      </c>
      <c r="B28" s="63" t="e">
        <f t="shared" si="0"/>
        <v>#REF!</v>
      </c>
      <c r="C28" s="63">
        <v>-3.015</v>
      </c>
      <c r="D28" s="63">
        <v>341.9</v>
      </c>
      <c r="E28" s="63">
        <v>3.6</v>
      </c>
      <c r="F28" s="63" t="e">
        <f>SUM(#REF!+#REF!)</f>
        <v>#REF!</v>
      </c>
    </row>
    <row r="29" spans="1:6" s="38" customFormat="1" ht="12" customHeight="1" hidden="1">
      <c r="A29" s="62" t="s">
        <v>4</v>
      </c>
      <c r="B29" s="63" t="e">
        <f t="shared" si="0"/>
        <v>#REF!</v>
      </c>
      <c r="C29" s="63">
        <v>-2.494</v>
      </c>
      <c r="D29" s="63">
        <v>523.1</v>
      </c>
      <c r="E29" s="63">
        <v>5.5</v>
      </c>
      <c r="F29" s="63" t="e">
        <f>SUM(#REF!+#REF!)</f>
        <v>#REF!</v>
      </c>
    </row>
    <row r="30" spans="1:6" s="36" customFormat="1" ht="12" customHeight="1">
      <c r="A30" s="62">
        <v>2011</v>
      </c>
      <c r="B30" s="63">
        <v>75597.657815263</v>
      </c>
      <c r="C30" s="63">
        <v>-8.242801492546851</v>
      </c>
      <c r="D30" s="63">
        <v>3993</v>
      </c>
      <c r="E30" s="63">
        <v>43.1</v>
      </c>
      <c r="F30" s="63">
        <v>71561.637815263</v>
      </c>
    </row>
    <row r="31" spans="1:6" s="18" customFormat="1" ht="12" customHeight="1" hidden="1">
      <c r="A31" s="62" t="s">
        <v>8</v>
      </c>
      <c r="B31" s="63" t="e">
        <f aca="true" t="shared" si="1" ref="B31:B40">D31+E31+F31</f>
        <v>#REF!</v>
      </c>
      <c r="C31" s="63">
        <v>1.0045</v>
      </c>
      <c r="D31" s="63">
        <v>404.49</v>
      </c>
      <c r="E31" s="63">
        <v>4.91</v>
      </c>
      <c r="F31" s="63" t="e">
        <f>SUM(#REF!+#REF!)</f>
        <v>#REF!</v>
      </c>
    </row>
    <row r="32" spans="1:6" s="18" customFormat="1" ht="12" customHeight="1" hidden="1">
      <c r="A32" s="62" t="s">
        <v>47</v>
      </c>
      <c r="B32" s="63" t="e">
        <f t="shared" si="1"/>
        <v>#REF!</v>
      </c>
      <c r="C32" s="63">
        <v>-28.788</v>
      </c>
      <c r="D32" s="63">
        <v>302.79</v>
      </c>
      <c r="E32" s="63">
        <v>3.65</v>
      </c>
      <c r="F32" s="63" t="e">
        <f>SUM(#REF!+#REF!)</f>
        <v>#REF!</v>
      </c>
    </row>
    <row r="33" spans="1:6" s="18" customFormat="1" ht="12" customHeight="1" hidden="1">
      <c r="A33" s="62" t="s">
        <v>48</v>
      </c>
      <c r="B33" s="63">
        <f t="shared" si="1"/>
        <v>7305.7139112469995</v>
      </c>
      <c r="C33" s="63">
        <v>49.38</v>
      </c>
      <c r="D33" s="63">
        <v>523.7</v>
      </c>
      <c r="E33" s="63">
        <v>5.99</v>
      </c>
      <c r="F33" s="63">
        <v>6776.023911247</v>
      </c>
    </row>
    <row r="34" spans="1:6" s="18" customFormat="1" ht="12" customHeight="1" hidden="1">
      <c r="A34" s="62" t="s">
        <v>49</v>
      </c>
      <c r="B34" s="63" t="e">
        <f t="shared" si="1"/>
        <v>#REF!</v>
      </c>
      <c r="C34" s="63" t="e">
        <f>(B34/B33-1)*100</f>
        <v>#REF!</v>
      </c>
      <c r="D34" s="63">
        <v>375.3</v>
      </c>
      <c r="E34" s="63">
        <v>4.1</v>
      </c>
      <c r="F34" s="63" t="e">
        <f>SUM(#REF!+#REF!)</f>
        <v>#REF!</v>
      </c>
    </row>
    <row r="35" spans="1:6" s="18" customFormat="1" ht="12" customHeight="1" hidden="1">
      <c r="A35" s="62" t="s">
        <v>51</v>
      </c>
      <c r="B35" s="63" t="e">
        <f t="shared" si="1"/>
        <v>#REF!</v>
      </c>
      <c r="C35" s="63">
        <v>0.16903161021340238</v>
      </c>
      <c r="D35" s="63">
        <v>370.3</v>
      </c>
      <c r="E35" s="63">
        <v>3.9</v>
      </c>
      <c r="F35" s="63" t="e">
        <f>SUM(#REF!+#REF!)</f>
        <v>#REF!</v>
      </c>
    </row>
    <row r="36" spans="1:6" s="18" customFormat="1" ht="12" customHeight="1" hidden="1">
      <c r="A36" s="62" t="s">
        <v>52</v>
      </c>
      <c r="B36" s="63" t="e">
        <f t="shared" si="1"/>
        <v>#REF!</v>
      </c>
      <c r="C36" s="63">
        <v>0.8024005009932863</v>
      </c>
      <c r="D36" s="63">
        <v>353.6</v>
      </c>
      <c r="E36" s="63">
        <v>3.35</v>
      </c>
      <c r="F36" s="63" t="e">
        <f>SUM(#REF!+#REF!)</f>
        <v>#REF!</v>
      </c>
    </row>
    <row r="37" spans="1:6" s="18" customFormat="1" ht="12" customHeight="1" hidden="1">
      <c r="A37" s="62" t="s">
        <v>53</v>
      </c>
      <c r="B37" s="63" t="e">
        <f t="shared" si="1"/>
        <v>#REF!</v>
      </c>
      <c r="C37" s="63">
        <v>-4.803479879360522</v>
      </c>
      <c r="D37" s="63">
        <v>247.9</v>
      </c>
      <c r="E37" s="63">
        <v>2.6</v>
      </c>
      <c r="F37" s="63" t="e">
        <f>SUM(#REF!+#REF!)</f>
        <v>#REF!</v>
      </c>
    </row>
    <row r="38" spans="1:6" s="18" customFormat="1" ht="12" customHeight="1" hidden="1">
      <c r="A38" s="62" t="s">
        <v>3</v>
      </c>
      <c r="B38" s="63" t="e">
        <f t="shared" si="1"/>
        <v>#REF!</v>
      </c>
      <c r="C38" s="63">
        <v>-11.227174139895117</v>
      </c>
      <c r="D38" s="63">
        <v>223.3</v>
      </c>
      <c r="E38" s="63">
        <v>2.4</v>
      </c>
      <c r="F38" s="63" t="e">
        <f>SUM(#REF!+#REF!)</f>
        <v>#REF!</v>
      </c>
    </row>
    <row r="39" spans="1:6" s="18" customFormat="1" ht="12" customHeight="1" hidden="1">
      <c r="A39" s="62" t="s">
        <v>54</v>
      </c>
      <c r="B39" s="63" t="e">
        <f t="shared" si="1"/>
        <v>#REF!</v>
      </c>
      <c r="C39" s="63">
        <v>2.7239322645733677</v>
      </c>
      <c r="D39" s="63">
        <v>247.4</v>
      </c>
      <c r="E39" s="63">
        <v>2.9</v>
      </c>
      <c r="F39" s="63" t="e">
        <f>SUM(#REF!+#REF!)</f>
        <v>#REF!</v>
      </c>
    </row>
    <row r="40" spans="1:6" s="18" customFormat="1" ht="12" customHeight="1" hidden="1">
      <c r="A40" s="62" t="s">
        <v>4</v>
      </c>
      <c r="B40" s="63" t="e">
        <f t="shared" si="1"/>
        <v>#REF!</v>
      </c>
      <c r="C40" s="63">
        <v>0.40522210878223824</v>
      </c>
      <c r="D40" s="63">
        <v>174.1</v>
      </c>
      <c r="E40" s="63">
        <v>1.9</v>
      </c>
      <c r="F40" s="63" t="e">
        <f>SUM(#REF!+#REF!)</f>
        <v>#REF!</v>
      </c>
    </row>
    <row r="41" spans="1:6" s="36" customFormat="1" ht="12" customHeight="1">
      <c r="A41" s="62">
        <v>2012</v>
      </c>
      <c r="B41" s="63">
        <v>68187.19723489799</v>
      </c>
      <c r="C41" s="63">
        <v>-9.802500228874623</v>
      </c>
      <c r="D41" s="63">
        <v>2951.9</v>
      </c>
      <c r="E41" s="63">
        <v>35.1</v>
      </c>
      <c r="F41" s="63">
        <v>65199.997234898</v>
      </c>
    </row>
    <row r="42" spans="1:6" s="18" customFormat="1" ht="12" customHeight="1" hidden="1">
      <c r="A42" s="62" t="s">
        <v>8</v>
      </c>
      <c r="B42" s="63" t="e">
        <f aca="true" t="shared" si="2" ref="B42:B51">D42+E42+F42</f>
        <v>#REF!</v>
      </c>
      <c r="C42" s="63">
        <v>-24.844170370152707</v>
      </c>
      <c r="D42" s="63">
        <v>172.2</v>
      </c>
      <c r="E42" s="63">
        <v>1.6</v>
      </c>
      <c r="F42" s="63" t="e">
        <f>SUM(#REF!+#REF!)</f>
        <v>#REF!</v>
      </c>
    </row>
    <row r="43" spans="1:6" s="18" customFormat="1" ht="12" customHeight="1" hidden="1">
      <c r="A43" s="62" t="s">
        <v>47</v>
      </c>
      <c r="B43" s="63" t="e">
        <f t="shared" si="2"/>
        <v>#REF!</v>
      </c>
      <c r="C43" s="63">
        <v>29.43460053142615</v>
      </c>
      <c r="D43" s="63">
        <v>459.5</v>
      </c>
      <c r="E43" s="63">
        <v>4.4</v>
      </c>
      <c r="F43" s="63" t="e">
        <f>SUM(#REF!+#REF!)</f>
        <v>#REF!</v>
      </c>
    </row>
    <row r="44" spans="1:6" s="18" customFormat="1" ht="12" customHeight="1" hidden="1">
      <c r="A44" s="62" t="s">
        <v>50</v>
      </c>
      <c r="B44" s="63" t="e">
        <f t="shared" si="2"/>
        <v>#REF!</v>
      </c>
      <c r="C44" s="63">
        <v>7.145571023971664</v>
      </c>
      <c r="D44" s="63">
        <v>220.2</v>
      </c>
      <c r="E44" s="63">
        <v>2.7</v>
      </c>
      <c r="F44" s="63" t="e">
        <f>SUM(#REF!+#REF!)</f>
        <v>#REF!</v>
      </c>
    </row>
    <row r="45" spans="1:6" s="18" customFormat="1" ht="12" customHeight="1" hidden="1">
      <c r="A45" s="62" t="s">
        <v>51</v>
      </c>
      <c r="B45" s="63" t="e">
        <f t="shared" si="2"/>
        <v>#REF!</v>
      </c>
      <c r="C45" s="63">
        <v>3.5052235399247955</v>
      </c>
      <c r="D45" s="63">
        <v>183.5</v>
      </c>
      <c r="E45" s="63">
        <v>2.4</v>
      </c>
      <c r="F45" s="63" t="e">
        <f>SUM(#REF!+#REF!)</f>
        <v>#REF!</v>
      </c>
    </row>
    <row r="46" spans="1:6" s="18" customFormat="1" ht="12" customHeight="1" hidden="1">
      <c r="A46" s="62" t="s">
        <v>52</v>
      </c>
      <c r="B46" s="63" t="e">
        <f t="shared" si="2"/>
        <v>#REF!</v>
      </c>
      <c r="C46" s="63">
        <v>1.9498606572353472</v>
      </c>
      <c r="D46" s="63">
        <v>169.7</v>
      </c>
      <c r="E46" s="63">
        <v>2.3</v>
      </c>
      <c r="F46" s="63" t="e">
        <f>SUM(#REF!+#REF!)</f>
        <v>#REF!</v>
      </c>
    </row>
    <row r="47" spans="1:6" s="18" customFormat="1" ht="12" customHeight="1" hidden="1">
      <c r="A47" s="62" t="s">
        <v>2</v>
      </c>
      <c r="B47" s="63" t="e">
        <f t="shared" si="2"/>
        <v>#REF!</v>
      </c>
      <c r="C47" s="63">
        <v>-6.840206654066017</v>
      </c>
      <c r="D47" s="63">
        <v>223.8</v>
      </c>
      <c r="E47" s="63">
        <v>3.3</v>
      </c>
      <c r="F47" s="63" t="e">
        <f>SUM(#REF!+#REF!)</f>
        <v>#REF!</v>
      </c>
    </row>
    <row r="48" spans="1:6" s="18" customFormat="1" ht="12" customHeight="1" hidden="1">
      <c r="A48" s="62" t="s">
        <v>53</v>
      </c>
      <c r="B48" s="63" t="e">
        <f t="shared" si="2"/>
        <v>#REF!</v>
      </c>
      <c r="C48" s="63">
        <v>-15.840687975420643</v>
      </c>
      <c r="D48" s="63">
        <v>220.1</v>
      </c>
      <c r="E48" s="63">
        <v>2.8</v>
      </c>
      <c r="F48" s="63" t="e">
        <f>SUM(#REF!+#REF!)</f>
        <v>#REF!</v>
      </c>
    </row>
    <row r="49" spans="1:6" s="18" customFormat="1" ht="12" customHeight="1" hidden="1">
      <c r="A49" s="62" t="s">
        <v>3</v>
      </c>
      <c r="B49" s="63" t="e">
        <f t="shared" si="2"/>
        <v>#REF!</v>
      </c>
      <c r="C49" s="63">
        <v>17.08426047673546</v>
      </c>
      <c r="D49" s="63">
        <v>208.6</v>
      </c>
      <c r="E49" s="63">
        <v>2.5</v>
      </c>
      <c r="F49" s="63" t="e">
        <f>SUM(#REF!+#REF!)</f>
        <v>#REF!</v>
      </c>
    </row>
    <row r="50" spans="1:6" s="18" customFormat="1" ht="12" customHeight="1" hidden="1">
      <c r="A50" s="62" t="s">
        <v>54</v>
      </c>
      <c r="B50" s="63" t="e">
        <f t="shared" si="2"/>
        <v>#REF!</v>
      </c>
      <c r="C50" s="63">
        <v>-5.412985854465635</v>
      </c>
      <c r="D50" s="63">
        <v>204.2</v>
      </c>
      <c r="E50" s="63">
        <v>2.6</v>
      </c>
      <c r="F50" s="63" t="e">
        <f>SUM(#REF!+#REF!)</f>
        <v>#REF!</v>
      </c>
    </row>
    <row r="51" spans="1:6" s="18" customFormat="1" ht="12" customHeight="1" hidden="1">
      <c r="A51" s="62" t="s">
        <v>4</v>
      </c>
      <c r="B51" s="63" t="e">
        <f t="shared" si="2"/>
        <v>#REF!</v>
      </c>
      <c r="C51" s="63">
        <v>-10.30756086641399</v>
      </c>
      <c r="D51" s="63">
        <v>266.8</v>
      </c>
      <c r="E51" s="63">
        <v>3.5</v>
      </c>
      <c r="F51" s="63" t="e">
        <f>SUM(#REF!+#REF!)</f>
        <v>#REF!</v>
      </c>
    </row>
    <row r="52" spans="1:7" s="36" customFormat="1" ht="12" customHeight="1">
      <c r="A52" s="62">
        <v>2013</v>
      </c>
      <c r="B52" s="63">
        <v>55994.731396235</v>
      </c>
      <c r="C52" s="63">
        <v>-17.88087255832085</v>
      </c>
      <c r="D52" s="63">
        <v>4030.891999999999</v>
      </c>
      <c r="E52" s="63">
        <v>68.794</v>
      </c>
      <c r="F52" s="63">
        <v>51895.045396235</v>
      </c>
      <c r="G52" s="52"/>
    </row>
    <row r="53" spans="1:6" s="18" customFormat="1" ht="12" customHeight="1" hidden="1">
      <c r="A53" s="19" t="s">
        <v>8</v>
      </c>
      <c r="B53" s="17" t="e">
        <f>D53+E53+F53</f>
        <v>#REF!</v>
      </c>
      <c r="C53" s="17" t="e">
        <f>(B53/B51-1)*100</f>
        <v>#REF!</v>
      </c>
      <c r="D53" s="17">
        <v>295.799</v>
      </c>
      <c r="E53" s="17">
        <v>4.372</v>
      </c>
      <c r="F53" s="17" t="e">
        <f>SUM(#REF!+#REF!)</f>
        <v>#REF!</v>
      </c>
    </row>
    <row r="54" spans="1:6" s="18" customFormat="1" ht="12" customHeight="1" hidden="1">
      <c r="A54" s="20" t="s">
        <v>11</v>
      </c>
      <c r="B54" s="17">
        <v>3501.417663282</v>
      </c>
      <c r="C54" s="17">
        <v>-42.30708828421859</v>
      </c>
      <c r="D54" s="17">
        <v>197.073</v>
      </c>
      <c r="E54" s="17">
        <v>2.69</v>
      </c>
      <c r="F54" s="17">
        <v>3301.7</v>
      </c>
    </row>
    <row r="55" spans="1:6" s="18" customFormat="1" ht="12" customHeight="1" hidden="1">
      <c r="A55" s="66" t="s">
        <v>49</v>
      </c>
      <c r="B55" s="67">
        <v>5062.606104829</v>
      </c>
      <c r="C55" s="67">
        <v>-1.9723717870770763</v>
      </c>
      <c r="D55" s="67">
        <v>276.807</v>
      </c>
      <c r="E55" s="67">
        <v>4.323</v>
      </c>
      <c r="F55" s="67">
        <v>4781.5</v>
      </c>
    </row>
    <row r="56" spans="1:6" s="18" customFormat="1" ht="12" customHeight="1" hidden="1">
      <c r="A56" s="68" t="s">
        <v>50</v>
      </c>
      <c r="B56" s="67">
        <v>5300.21587525</v>
      </c>
      <c r="C56" s="67">
        <v>4.693427959847685</v>
      </c>
      <c r="D56" s="67">
        <v>371.433</v>
      </c>
      <c r="E56" s="67">
        <v>6.786</v>
      </c>
      <c r="F56" s="67">
        <v>4922</v>
      </c>
    </row>
    <row r="57" spans="1:6" s="18" customFormat="1" ht="12" customHeight="1" hidden="1">
      <c r="A57" s="68" t="s">
        <v>51</v>
      </c>
      <c r="B57" s="67">
        <v>4362.3717202650005</v>
      </c>
      <c r="C57" s="67">
        <v>-17.69445201966917</v>
      </c>
      <c r="D57" s="67">
        <v>310.773</v>
      </c>
      <c r="E57" s="67">
        <v>5.545</v>
      </c>
      <c r="F57" s="67">
        <v>4046.1</v>
      </c>
    </row>
    <row r="58" spans="1:6" s="18" customFormat="1" ht="12" customHeight="1" hidden="1">
      <c r="A58" s="68" t="s">
        <v>52</v>
      </c>
      <c r="B58" s="67">
        <v>4844.4729164049995</v>
      </c>
      <c r="C58" s="67">
        <v>11.051355250182882</v>
      </c>
      <c r="D58" s="67">
        <v>381.49</v>
      </c>
      <c r="E58" s="67">
        <v>6.81</v>
      </c>
      <c r="F58" s="67">
        <v>4456.2</v>
      </c>
    </row>
    <row r="59" spans="1:6" s="18" customFormat="1" ht="12" customHeight="1" hidden="1">
      <c r="A59" s="69" t="s">
        <v>54</v>
      </c>
      <c r="B59" s="67">
        <v>4436.561022139</v>
      </c>
      <c r="C59" s="67">
        <v>-3.68999012426255</v>
      </c>
      <c r="D59" s="67">
        <v>354.6</v>
      </c>
      <c r="E59" s="67">
        <v>6.61</v>
      </c>
      <c r="F59" s="67">
        <v>4082.7</v>
      </c>
    </row>
    <row r="60" spans="1:6" s="18" customFormat="1" ht="12" customHeight="1" hidden="1">
      <c r="A60" s="69" t="s">
        <v>4</v>
      </c>
      <c r="B60" s="67">
        <v>4301.671529069999</v>
      </c>
      <c r="C60" s="67">
        <v>-3.0404065760819</v>
      </c>
      <c r="D60" s="67">
        <v>449.28</v>
      </c>
      <c r="E60" s="67">
        <v>7.95</v>
      </c>
      <c r="F60" s="67">
        <v>3844.4</v>
      </c>
    </row>
    <row r="61" spans="1:7" s="36" customFormat="1" ht="12" customHeight="1">
      <c r="A61" s="64">
        <v>2014</v>
      </c>
      <c r="B61" s="65">
        <v>56968.64384087401</v>
      </c>
      <c r="C61" s="65">
        <v>1.7</v>
      </c>
      <c r="D61" s="65">
        <v>6355.869999999999</v>
      </c>
      <c r="E61" s="65">
        <v>162.377</v>
      </c>
      <c r="F61" s="71">
        <v>50450.396840874004</v>
      </c>
      <c r="G61" s="52"/>
    </row>
    <row r="62" spans="1:6" s="18" customFormat="1" ht="10.5" customHeight="1" hidden="1">
      <c r="A62" s="74" t="s">
        <v>56</v>
      </c>
      <c r="B62" s="67">
        <f>D62+E62+F62</f>
        <v>5140.371</v>
      </c>
      <c r="C62" s="67">
        <v>15.730357821895735</v>
      </c>
      <c r="D62" s="67">
        <v>517.409</v>
      </c>
      <c r="E62" s="67">
        <v>15.262</v>
      </c>
      <c r="F62" s="70">
        <v>4607.7</v>
      </c>
    </row>
    <row r="63" spans="1:7" s="18" customFormat="1" ht="12" customHeight="1">
      <c r="A63" s="64">
        <v>2015</v>
      </c>
      <c r="B63" s="65">
        <v>58084.8</v>
      </c>
      <c r="C63" s="65">
        <v>2</v>
      </c>
      <c r="D63" s="65">
        <v>5689.1769</v>
      </c>
      <c r="E63" s="65">
        <v>156.605</v>
      </c>
      <c r="F63" s="71">
        <v>52239</v>
      </c>
      <c r="G63" s="76"/>
    </row>
    <row r="64" spans="1:7" s="18" customFormat="1" ht="18.75" customHeight="1" hidden="1">
      <c r="A64" s="68" t="s">
        <v>61</v>
      </c>
      <c r="B64" s="67">
        <f aca="true" t="shared" si="3" ref="B64:B69">D64+E64+F64</f>
        <v>5066.285</v>
      </c>
      <c r="C64" s="67">
        <f>(B64/B62-1)*100</f>
        <v>-1.4412578391715392</v>
      </c>
      <c r="D64" s="67">
        <v>402.678</v>
      </c>
      <c r="E64" s="67">
        <v>12.407</v>
      </c>
      <c r="F64" s="73">
        <v>4651.2</v>
      </c>
      <c r="G64" s="76"/>
    </row>
    <row r="65" spans="1:7" s="18" customFormat="1" ht="14.25" customHeight="1" hidden="1">
      <c r="A65" s="68" t="s">
        <v>11</v>
      </c>
      <c r="B65" s="82">
        <f t="shared" si="3"/>
        <v>3247.229</v>
      </c>
      <c r="C65" s="67">
        <f aca="true" t="shared" si="4" ref="C65:C70">(B65/B64-1)*100</f>
        <v>-35.90512574795931</v>
      </c>
      <c r="D65" s="67">
        <v>206.716</v>
      </c>
      <c r="E65" s="67">
        <v>6.013</v>
      </c>
      <c r="F65" s="70">
        <v>3034.5</v>
      </c>
      <c r="G65" s="76"/>
    </row>
    <row r="66" spans="1:7" s="18" customFormat="1" ht="15.75" customHeight="1" hidden="1">
      <c r="A66" s="68" t="s">
        <v>63</v>
      </c>
      <c r="B66" s="82">
        <f t="shared" si="3"/>
        <v>605.33</v>
      </c>
      <c r="C66" s="67">
        <f t="shared" si="4"/>
        <v>-81.35856756637736</v>
      </c>
      <c r="D66" s="67">
        <v>584.971</v>
      </c>
      <c r="E66" s="67">
        <v>20.359</v>
      </c>
      <c r="F66" s="70"/>
      <c r="G66" s="76"/>
    </row>
    <row r="67" spans="1:7" s="18" customFormat="1" ht="9.75" customHeight="1" hidden="1">
      <c r="A67" s="68" t="s">
        <v>49</v>
      </c>
      <c r="B67" s="82">
        <f t="shared" si="3"/>
        <v>499.436</v>
      </c>
      <c r="C67" s="67">
        <f t="shared" si="4"/>
        <v>-17.493598533031573</v>
      </c>
      <c r="D67" s="67">
        <v>484.054</v>
      </c>
      <c r="E67" s="67">
        <v>15.382</v>
      </c>
      <c r="F67" s="70"/>
      <c r="G67" s="76"/>
    </row>
    <row r="68" spans="1:7" s="18" customFormat="1" ht="12.75" customHeight="1" hidden="1">
      <c r="A68" s="68" t="s">
        <v>50</v>
      </c>
      <c r="B68" s="82">
        <f t="shared" si="3"/>
        <v>481.876</v>
      </c>
      <c r="C68" s="67">
        <f t="shared" si="4"/>
        <v>-3.5159660096588996</v>
      </c>
      <c r="D68" s="67">
        <v>465.885</v>
      </c>
      <c r="E68" s="67">
        <v>15.991</v>
      </c>
      <c r="F68" s="70"/>
      <c r="G68" s="76"/>
    </row>
    <row r="69" spans="1:7" s="18" customFormat="1" ht="14.25" customHeight="1" hidden="1">
      <c r="A69" s="68" t="s">
        <v>64</v>
      </c>
      <c r="B69" s="82">
        <f t="shared" si="3"/>
        <v>523.427</v>
      </c>
      <c r="C69" s="67">
        <f t="shared" si="4"/>
        <v>8.622757721903573</v>
      </c>
      <c r="D69" s="67">
        <v>507.779</v>
      </c>
      <c r="E69" s="67">
        <v>15.648</v>
      </c>
      <c r="F69" s="70"/>
      <c r="G69" s="76"/>
    </row>
    <row r="70" spans="1:7" s="18" customFormat="1" ht="14.25" customHeight="1" hidden="1">
      <c r="A70" s="68" t="s">
        <v>52</v>
      </c>
      <c r="B70" s="82">
        <v>4848.6</v>
      </c>
      <c r="C70" s="67">
        <f t="shared" si="4"/>
        <v>826.3182831607846</v>
      </c>
      <c r="D70" s="67">
        <v>498.643</v>
      </c>
      <c r="E70" s="67">
        <v>12.485</v>
      </c>
      <c r="F70" s="70">
        <v>4337.5</v>
      </c>
      <c r="G70" s="76"/>
    </row>
    <row r="71" spans="1:7" s="18" customFormat="1" ht="12" customHeight="1" hidden="1">
      <c r="A71" s="68" t="s">
        <v>65</v>
      </c>
      <c r="B71" s="82">
        <f>D71+E71+F71</f>
        <v>5357.032</v>
      </c>
      <c r="C71" s="67">
        <f>(B71/B70-1)*100</f>
        <v>10.486160953677338</v>
      </c>
      <c r="D71" s="67">
        <v>379.944</v>
      </c>
      <c r="E71" s="67">
        <v>6.888</v>
      </c>
      <c r="F71" s="70">
        <v>4970.2</v>
      </c>
      <c r="G71" s="76"/>
    </row>
    <row r="72" spans="1:7" s="18" customFormat="1" ht="12" customHeight="1" hidden="1">
      <c r="A72" s="68" t="s">
        <v>66</v>
      </c>
      <c r="B72" s="82">
        <f>D72+E72+F72</f>
        <v>5128.089999999999</v>
      </c>
      <c r="C72" s="67">
        <f>(B72/B71-1)*100</f>
        <v>-4.273672436528308</v>
      </c>
      <c r="D72" s="67">
        <v>426.625</v>
      </c>
      <c r="E72" s="67">
        <v>8.065</v>
      </c>
      <c r="F72" s="70">
        <v>4693.4</v>
      </c>
      <c r="G72" s="76"/>
    </row>
    <row r="73" spans="1:7" s="18" customFormat="1" ht="12" customHeight="1" hidden="1">
      <c r="A73" s="68" t="s">
        <v>55</v>
      </c>
      <c r="B73" s="82">
        <f>D73+E73+F73</f>
        <v>5148.25</v>
      </c>
      <c r="C73" s="67">
        <f>(B73/B72-1)*100</f>
        <v>0.3931288257421617</v>
      </c>
      <c r="D73" s="67">
        <v>519.54</v>
      </c>
      <c r="E73" s="67">
        <v>14.01</v>
      </c>
      <c r="F73" s="70">
        <v>4614.7</v>
      </c>
      <c r="G73" s="76"/>
    </row>
    <row r="74" spans="1:7" s="18" customFormat="1" ht="12" customHeight="1" hidden="1">
      <c r="A74" s="68" t="s">
        <v>67</v>
      </c>
      <c r="B74" s="82">
        <f>D74+E74+F74</f>
        <v>4955.6179</v>
      </c>
      <c r="C74" s="67">
        <f>(B74/B73-1)*100</f>
        <v>-3.741700577866258</v>
      </c>
      <c r="D74" s="67">
        <v>588.1709</v>
      </c>
      <c r="E74" s="67">
        <v>14.947</v>
      </c>
      <c r="F74" s="70">
        <v>4352.5</v>
      </c>
      <c r="G74" s="76"/>
    </row>
    <row r="75" spans="1:7" s="18" customFormat="1" ht="12.75" customHeight="1" hidden="1">
      <c r="A75" s="68" t="s">
        <v>68</v>
      </c>
      <c r="B75" s="82">
        <f>D75+E75+F75</f>
        <v>5429.381</v>
      </c>
      <c r="C75" s="67">
        <f>(B75/B74-1)*100</f>
        <v>9.560121655061415</v>
      </c>
      <c r="D75" s="67">
        <v>624.171</v>
      </c>
      <c r="E75" s="67">
        <v>14.41</v>
      </c>
      <c r="F75" s="70">
        <v>4790.8</v>
      </c>
      <c r="G75" s="89">
        <f>Sheet1!C18</f>
        <v>58084.7</v>
      </c>
    </row>
    <row r="76" spans="1:8" s="18" customFormat="1" ht="12" customHeight="1">
      <c r="A76" s="64">
        <v>2016</v>
      </c>
      <c r="B76" s="65">
        <f>SUM(B77:B188)</f>
        <v>54875.26679957</v>
      </c>
      <c r="C76" s="65">
        <f>(B76/G75-1)*100</f>
        <v>-5.525436475405732</v>
      </c>
      <c r="D76" s="65">
        <f>SUM(D77:D177)</f>
        <v>5050.3219</v>
      </c>
      <c r="E76" s="65">
        <f>SUM(E77:E177)</f>
        <v>128.5179</v>
      </c>
      <c r="F76" s="71">
        <f>SUM(F77:F177)</f>
        <v>49696.42699957</v>
      </c>
      <c r="G76" s="54"/>
      <c r="H76" s="55"/>
    </row>
    <row r="77" spans="1:8" s="18" customFormat="1" ht="12" customHeight="1">
      <c r="A77" s="68" t="s">
        <v>61</v>
      </c>
      <c r="B77" s="82">
        <f aca="true" t="shared" si="5" ref="B77:B82">D77+E77+F77</f>
        <v>5144.174099999999</v>
      </c>
      <c r="C77" s="67">
        <f>(B77/B75-1)*100</f>
        <v>-5.253027923441012</v>
      </c>
      <c r="D77" s="67">
        <v>458.9839</v>
      </c>
      <c r="E77" s="67">
        <v>11.2902</v>
      </c>
      <c r="F77" s="70">
        <v>4673.9</v>
      </c>
      <c r="G77" s="83"/>
      <c r="H77" s="83"/>
    </row>
    <row r="78" spans="1:8" s="18" customFormat="1" ht="12" customHeight="1">
      <c r="A78" s="68" t="s">
        <v>69</v>
      </c>
      <c r="B78" s="82">
        <f t="shared" si="5"/>
        <v>3213.2401</v>
      </c>
      <c r="C78" s="67">
        <f aca="true" t="shared" si="6" ref="C78:C83">(B78/B77-1)*100</f>
        <v>-37.53632677401022</v>
      </c>
      <c r="D78" s="67">
        <v>318.757</v>
      </c>
      <c r="E78" s="67">
        <v>7.1831</v>
      </c>
      <c r="F78" s="70">
        <v>2887.3</v>
      </c>
      <c r="G78" s="84"/>
      <c r="H78" s="84"/>
    </row>
    <row r="79" spans="1:8" s="18" customFormat="1" ht="12" customHeight="1">
      <c r="A79" s="68" t="s">
        <v>70</v>
      </c>
      <c r="B79" s="82">
        <f t="shared" si="5"/>
        <v>5287.9572</v>
      </c>
      <c r="C79" s="67">
        <f t="shared" si="6"/>
        <v>64.56775825746728</v>
      </c>
      <c r="D79" s="67">
        <v>623.7032</v>
      </c>
      <c r="E79" s="67">
        <v>14.554</v>
      </c>
      <c r="F79" s="70">
        <v>4649.7</v>
      </c>
      <c r="G79" s="57"/>
      <c r="H79" s="57"/>
    </row>
    <row r="80" spans="1:8" s="18" customFormat="1" ht="12" customHeight="1">
      <c r="A80" s="68" t="s">
        <v>71</v>
      </c>
      <c r="B80" s="82">
        <f t="shared" si="5"/>
        <v>4207.1202</v>
      </c>
      <c r="C80" s="67">
        <f t="shared" si="6"/>
        <v>-20.439594329545628</v>
      </c>
      <c r="D80" s="67">
        <v>444.6822</v>
      </c>
      <c r="E80" s="67">
        <v>11.438</v>
      </c>
      <c r="F80" s="70">
        <v>3751</v>
      </c>
      <c r="G80" s="87"/>
      <c r="H80" s="87"/>
    </row>
    <row r="81" spans="1:8" s="18" customFormat="1" ht="12" customHeight="1">
      <c r="A81" s="68" t="s">
        <v>73</v>
      </c>
      <c r="B81" s="82">
        <f t="shared" si="5"/>
        <v>4668.2143</v>
      </c>
      <c r="C81" s="67">
        <f t="shared" si="6"/>
        <v>10.959850873763944</v>
      </c>
      <c r="D81" s="67">
        <v>427.7553</v>
      </c>
      <c r="E81" s="67">
        <v>10.559</v>
      </c>
      <c r="F81" s="70">
        <v>4229.9</v>
      </c>
      <c r="G81" s="57"/>
      <c r="H81" s="57"/>
    </row>
    <row r="82" spans="1:8" s="18" customFormat="1" ht="12" customHeight="1">
      <c r="A82" s="68" t="s">
        <v>51</v>
      </c>
      <c r="B82" s="82">
        <f t="shared" si="5"/>
        <v>4626.3003</v>
      </c>
      <c r="C82" s="67">
        <f t="shared" si="6"/>
        <v>-0.8978593806201141</v>
      </c>
      <c r="D82" s="67">
        <v>408.1673</v>
      </c>
      <c r="E82" s="67">
        <v>10.333</v>
      </c>
      <c r="F82" s="70">
        <v>4207.8</v>
      </c>
      <c r="G82" s="87"/>
      <c r="H82" s="87"/>
    </row>
    <row r="83" spans="1:8" s="18" customFormat="1" ht="12" customHeight="1">
      <c r="A83" s="68" t="s">
        <v>72</v>
      </c>
      <c r="B83" s="82">
        <f aca="true" t="shared" si="7" ref="B83:B88">D83+E83+F83</f>
        <v>4652.0255</v>
      </c>
      <c r="C83" s="67">
        <f t="shared" si="6"/>
        <v>0.5560642053435094</v>
      </c>
      <c r="D83" s="67">
        <v>430.5825</v>
      </c>
      <c r="E83" s="67">
        <v>11.643</v>
      </c>
      <c r="F83" s="70">
        <v>4209.8</v>
      </c>
      <c r="G83" s="57"/>
      <c r="H83" s="57"/>
    </row>
    <row r="84" spans="1:8" s="18" customFormat="1" ht="12.75" customHeight="1">
      <c r="A84" s="68" t="s">
        <v>65</v>
      </c>
      <c r="B84" s="82">
        <f t="shared" si="7"/>
        <v>5245.3908</v>
      </c>
      <c r="C84" s="67">
        <f>(B84/B83-1)*100</f>
        <v>12.754988122915488</v>
      </c>
      <c r="D84" s="67">
        <v>507.5699</v>
      </c>
      <c r="E84" s="67">
        <v>14.5209</v>
      </c>
      <c r="F84" s="70">
        <v>4723.3</v>
      </c>
      <c r="G84" s="59"/>
      <c r="H84" s="60"/>
    </row>
    <row r="85" spans="1:8" s="18" customFormat="1" ht="12.75" customHeight="1">
      <c r="A85" s="68" t="s">
        <v>66</v>
      </c>
      <c r="B85" s="82">
        <f t="shared" si="7"/>
        <v>4495.5763</v>
      </c>
      <c r="C85" s="67">
        <f>(B85/B84-1)*100</f>
        <v>-14.294730909277542</v>
      </c>
      <c r="D85" s="67">
        <v>372.9074</v>
      </c>
      <c r="E85" s="67">
        <v>10.9689</v>
      </c>
      <c r="F85" s="70">
        <v>4111.7</v>
      </c>
      <c r="G85" s="54"/>
      <c r="H85" s="90"/>
    </row>
    <row r="86" spans="1:8" s="18" customFormat="1" ht="12.75" customHeight="1">
      <c r="A86" s="68" t="s">
        <v>55</v>
      </c>
      <c r="B86" s="82">
        <f t="shared" si="7"/>
        <v>4259.106</v>
      </c>
      <c r="C86" s="67">
        <f>(B86/B85-1)*100</f>
        <v>-5.2600664346415416</v>
      </c>
      <c r="D86" s="67">
        <v>342.2686</v>
      </c>
      <c r="E86" s="67">
        <v>9.4374</v>
      </c>
      <c r="F86" s="70">
        <v>3907.4</v>
      </c>
      <c r="G86" s="54"/>
      <c r="H86" s="90"/>
    </row>
    <row r="87" spans="1:8" s="18" customFormat="1" ht="12.75" customHeight="1">
      <c r="A87" s="68" t="s">
        <v>74</v>
      </c>
      <c r="B87" s="82">
        <f t="shared" si="7"/>
        <v>4601.773306468001</v>
      </c>
      <c r="C87" s="67">
        <f>(B87/B86-1)*100</f>
        <v>8.045521911593667</v>
      </c>
      <c r="D87" s="67">
        <v>355.1366</v>
      </c>
      <c r="E87" s="67">
        <v>8.2858</v>
      </c>
      <c r="F87" s="70">
        <v>4238.350906468</v>
      </c>
      <c r="G87" s="54"/>
      <c r="H87" s="90"/>
    </row>
    <row r="88" spans="1:8" s="18" customFormat="1" ht="12.75" customHeight="1">
      <c r="A88" s="81" t="s">
        <v>56</v>
      </c>
      <c r="B88" s="75">
        <f t="shared" si="7"/>
        <v>4474.388693102001</v>
      </c>
      <c r="C88" s="77">
        <f>(B88/B87-1)*100</f>
        <v>-2.7681635943899052</v>
      </c>
      <c r="D88" s="77">
        <v>359.808</v>
      </c>
      <c r="E88" s="77">
        <v>8.3046</v>
      </c>
      <c r="F88" s="72">
        <v>4106.276093102</v>
      </c>
      <c r="G88" s="54"/>
      <c r="H88" s="90"/>
    </row>
    <row r="89" spans="1:8" s="18" customFormat="1" ht="12.75" customHeight="1">
      <c r="A89" s="53" t="s">
        <v>58</v>
      </c>
      <c r="B89" s="54"/>
      <c r="C89" s="54"/>
      <c r="D89" s="54"/>
      <c r="E89" s="54"/>
      <c r="F89" s="54"/>
      <c r="G89" s="59"/>
      <c r="H89" s="59"/>
    </row>
    <row r="90" spans="1:8" s="18" customFormat="1" ht="12.75" customHeight="1">
      <c r="A90" s="86" t="s">
        <v>41</v>
      </c>
      <c r="B90" s="86"/>
      <c r="C90" s="86"/>
      <c r="D90" s="86"/>
      <c r="E90" s="86"/>
      <c r="F90" s="86"/>
      <c r="G90" s="85"/>
      <c r="H90" s="85"/>
    </row>
    <row r="91" spans="1:6" s="26" customFormat="1" ht="12.75" customHeight="1">
      <c r="A91" s="88" t="s">
        <v>42</v>
      </c>
      <c r="B91" s="84"/>
      <c r="C91" s="84"/>
      <c r="D91" s="84"/>
      <c r="E91" s="84"/>
      <c r="F91" s="84"/>
    </row>
    <row r="92" spans="1:6" s="26" customFormat="1" ht="12.75" customHeight="1">
      <c r="A92" s="56" t="s">
        <v>59</v>
      </c>
      <c r="B92" s="57"/>
      <c r="C92" s="57"/>
      <c r="D92" s="58"/>
      <c r="E92" s="58"/>
      <c r="F92" s="57"/>
    </row>
    <row r="93" spans="1:6" s="30" customFormat="1" ht="12.75" customHeight="1">
      <c r="A93" s="56" t="s">
        <v>43</v>
      </c>
      <c r="B93" s="57"/>
      <c r="C93" s="57"/>
      <c r="D93" s="57"/>
      <c r="E93" s="57"/>
      <c r="F93" s="57"/>
    </row>
    <row r="94" spans="1:8" s="26" customFormat="1" ht="12.75" customHeight="1">
      <c r="A94" s="56" t="s">
        <v>26</v>
      </c>
      <c r="B94" s="57"/>
      <c r="C94" s="57"/>
      <c r="D94" s="57"/>
      <c r="E94" s="57"/>
      <c r="F94" s="57"/>
      <c r="G94" s="61"/>
      <c r="H94" s="61"/>
    </row>
    <row r="95" spans="1:6" s="28" customFormat="1" ht="12.75" customHeight="1">
      <c r="A95" s="56" t="s">
        <v>44</v>
      </c>
      <c r="B95" s="57"/>
      <c r="C95" s="57"/>
      <c r="D95" s="57"/>
      <c r="E95" s="57"/>
      <c r="F95" s="57"/>
    </row>
    <row r="96" spans="1:6" ht="12.75" customHeight="1">
      <c r="A96" s="56" t="s">
        <v>45</v>
      </c>
      <c r="B96" s="59"/>
      <c r="C96" s="59"/>
      <c r="D96" s="59"/>
      <c r="E96" s="59"/>
      <c r="F96" s="59"/>
    </row>
    <row r="97" spans="1:6" ht="12.75" customHeight="1">
      <c r="A97" s="56" t="s">
        <v>60</v>
      </c>
      <c r="B97" s="59"/>
      <c r="C97" s="59"/>
      <c r="D97" s="59"/>
      <c r="E97" s="59"/>
      <c r="F97" s="59"/>
    </row>
    <row r="98" spans="1:6" ht="16.5">
      <c r="A98" s="98" t="s">
        <v>57</v>
      </c>
      <c r="B98" s="98"/>
      <c r="C98" s="98"/>
      <c r="D98" s="98"/>
      <c r="E98" s="98"/>
      <c r="F98" s="98"/>
    </row>
    <row r="99" spans="1:6" ht="16.5">
      <c r="A99" s="27"/>
      <c r="B99" s="25"/>
      <c r="C99" s="25"/>
      <c r="D99" s="25"/>
      <c r="E99" s="25"/>
      <c r="F99" s="25"/>
    </row>
    <row r="100" spans="1:6" ht="16.5">
      <c r="A100" s="31"/>
      <c r="B100" s="25"/>
      <c r="C100" s="25"/>
      <c r="D100" s="25"/>
      <c r="E100" s="25"/>
      <c r="F100" s="25"/>
    </row>
    <row r="101" spans="1:6" ht="16.5">
      <c r="A101" s="32"/>
      <c r="B101" s="29"/>
      <c r="C101" s="29"/>
      <c r="D101" s="29"/>
      <c r="E101" s="29"/>
      <c r="F101" s="29"/>
    </row>
    <row r="102" spans="1:6" ht="16.5">
      <c r="A102" s="91">
        <v>25</v>
      </c>
      <c r="B102" s="91"/>
      <c r="C102" s="91"/>
      <c r="D102" s="91"/>
      <c r="E102" s="91"/>
      <c r="F102" s="91"/>
    </row>
    <row r="103" spans="1:6" ht="16.5">
      <c r="A103" s="91"/>
      <c r="B103" s="91"/>
      <c r="C103" s="91"/>
      <c r="D103" s="91"/>
      <c r="E103" s="91"/>
      <c r="F103" s="91"/>
    </row>
  </sheetData>
  <sheetProtection/>
  <mergeCells count="5">
    <mergeCell ref="A103:F103"/>
    <mergeCell ref="D3:F3"/>
    <mergeCell ref="D4:F4"/>
    <mergeCell ref="A102:F102"/>
    <mergeCell ref="A98:F98"/>
  </mergeCells>
  <printOptions horizontalCentered="1" verticalCentered="1"/>
  <pageMargins left="0" right="0" top="0" bottom="0" header="0" footer="0"/>
  <pageSetup horizontalDpi="600" verticalDpi="600" orientation="portrait" paperSize="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8" sqref="C8"/>
    </sheetView>
  </sheetViews>
  <sheetFormatPr defaultColWidth="9.00390625" defaultRowHeight="16.5"/>
  <cols>
    <col min="2" max="2" width="17.75390625" style="0" customWidth="1"/>
    <col min="3" max="3" width="10.875" style="0" bestFit="1" customWidth="1"/>
  </cols>
  <sheetData>
    <row r="1" ht="16.5">
      <c r="B1" s="5" t="s">
        <v>12</v>
      </c>
    </row>
    <row r="2" spans="1:2" ht="16.5">
      <c r="A2" s="39"/>
      <c r="B2" s="7" t="s">
        <v>13</v>
      </c>
    </row>
    <row r="3" ht="16.5">
      <c r="B3" s="8" t="s">
        <v>14</v>
      </c>
    </row>
    <row r="4" ht="16.5">
      <c r="B4" s="8" t="s">
        <v>17</v>
      </c>
    </row>
    <row r="5" ht="16.5">
      <c r="B5" s="8" t="s">
        <v>19</v>
      </c>
    </row>
    <row r="6" spans="1:2" ht="16.5">
      <c r="A6" s="40">
        <v>2015</v>
      </c>
      <c r="B6" s="8" t="s">
        <v>20</v>
      </c>
    </row>
    <row r="7" spans="1:3" ht="16.5">
      <c r="A7" s="41" t="s">
        <v>34</v>
      </c>
      <c r="B7" s="42">
        <v>5066.3</v>
      </c>
      <c r="C7" s="47">
        <v>5066.3</v>
      </c>
    </row>
    <row r="8" spans="1:3" ht="16.5">
      <c r="A8" s="41" t="s">
        <v>22</v>
      </c>
      <c r="B8" s="42">
        <v>3247.2</v>
      </c>
      <c r="C8" s="47">
        <v>8313.5</v>
      </c>
    </row>
    <row r="9" spans="1:3" ht="16.5">
      <c r="A9" s="43" t="s">
        <v>23</v>
      </c>
      <c r="B9" s="42">
        <v>5399.8</v>
      </c>
      <c r="C9" s="47">
        <v>13713.3</v>
      </c>
    </row>
    <row r="10" spans="1:3" ht="16.5">
      <c r="A10" s="44" t="s">
        <v>24</v>
      </c>
      <c r="B10" s="42">
        <v>4608.2</v>
      </c>
      <c r="C10" s="47">
        <v>18321.5</v>
      </c>
    </row>
    <row r="11" spans="1:3" ht="16.5">
      <c r="A11" s="44" t="s">
        <v>25</v>
      </c>
      <c r="B11" s="42">
        <v>4351.7</v>
      </c>
      <c r="C11" s="47">
        <v>22673.2</v>
      </c>
    </row>
    <row r="12" spans="1:3" ht="16.5">
      <c r="A12" s="44" t="s">
        <v>27</v>
      </c>
      <c r="B12" s="42">
        <v>4544.5</v>
      </c>
      <c r="C12" s="47">
        <v>27217.7</v>
      </c>
    </row>
    <row r="13" spans="1:3" ht="16.5">
      <c r="A13" s="44" t="s">
        <v>28</v>
      </c>
      <c r="B13" s="45">
        <v>4848.6</v>
      </c>
      <c r="C13" s="47">
        <v>32066.3</v>
      </c>
    </row>
    <row r="14" spans="1:3" ht="16.5">
      <c r="A14" s="46" t="s">
        <v>29</v>
      </c>
      <c r="B14" s="42">
        <v>5357</v>
      </c>
      <c r="C14" s="47">
        <v>37423.3</v>
      </c>
    </row>
    <row r="15" spans="1:3" ht="16.5">
      <c r="A15" s="41" t="s">
        <v>30</v>
      </c>
      <c r="B15" s="42">
        <v>5128.1</v>
      </c>
      <c r="C15" s="47">
        <v>42551.4</v>
      </c>
    </row>
    <row r="16" spans="1:3" ht="16.5">
      <c r="A16" s="41" t="s">
        <v>31</v>
      </c>
      <c r="B16" s="42">
        <v>5148.3</v>
      </c>
      <c r="C16" s="47">
        <v>47699.7</v>
      </c>
    </row>
    <row r="17" spans="1:3" ht="16.5">
      <c r="A17" s="46" t="s">
        <v>32</v>
      </c>
      <c r="B17" s="42">
        <v>4955.6</v>
      </c>
      <c r="C17" s="47">
        <v>52655.3</v>
      </c>
    </row>
    <row r="18" spans="1:3" ht="16.5">
      <c r="A18" s="46" t="s">
        <v>33</v>
      </c>
      <c r="B18" s="42">
        <v>5429.4</v>
      </c>
      <c r="C18" s="47">
        <v>58084.7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店頭市場證券總成交值概況表</dc:title>
  <dc:subject>店頭市場證券總成交值概況表</dc:subject>
  <dc:creator>行政院金融監督管理委員會證券期貨局</dc:creator>
  <cp:keywords>店頭市場證券總成交值概況表</cp:keywords>
  <dc:description>店頭市場證券總成交值概況表</dc:description>
  <cp:lastModifiedBy>OTC</cp:lastModifiedBy>
  <cp:lastPrinted>2016-08-05T08:40:36Z</cp:lastPrinted>
  <dcterms:created xsi:type="dcterms:W3CDTF">2005-08-09T00:49:14Z</dcterms:created>
  <dcterms:modified xsi:type="dcterms:W3CDTF">2017-01-06T05:40:28Z</dcterms:modified>
  <cp:category>540;483;822</cp:category>
  <cp:version/>
  <cp:contentType/>
  <cp:contentStatus/>
</cp:coreProperties>
</file>