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64" tabRatio="833" activeTab="0"/>
  </bookViews>
  <sheets>
    <sheet name="表11-2" sheetId="1" r:id="rId1"/>
  </sheets>
  <definedNames>
    <definedName name="_xlnm.Print_Area" localSheetId="0">'表11-2'!$A$1:$I$73</definedName>
  </definedNames>
  <calcPr fullCalcOnLoad="1"/>
</workbook>
</file>

<file path=xl/sharedStrings.xml><?xml version="1.0" encoding="utf-8"?>
<sst xmlns="http://schemas.openxmlformats.org/spreadsheetml/2006/main" count="117" uniqueCount="67">
  <si>
    <t>Jul.</t>
  </si>
  <si>
    <t>Aug.</t>
  </si>
  <si>
    <t>Sep.</t>
  </si>
  <si>
    <t>Oct.</t>
  </si>
  <si>
    <t>Nov.</t>
  </si>
  <si>
    <t>Apr.</t>
  </si>
  <si>
    <t>Jun.</t>
  </si>
  <si>
    <t xml:space="preserve">May </t>
  </si>
  <si>
    <t>Dec.</t>
  </si>
  <si>
    <t>Jan.</t>
  </si>
  <si>
    <r>
      <t xml:space="preserve">   </t>
    </r>
    <r>
      <rPr>
        <sz val="11"/>
        <rFont val="新細明體"/>
        <family val="1"/>
      </rPr>
      <t>成</t>
    </r>
    <r>
      <rPr>
        <sz val="11"/>
        <rFont val="Times New Roman"/>
        <family val="1"/>
      </rPr>
      <t xml:space="preserve">     </t>
    </r>
    <r>
      <rPr>
        <sz val="11"/>
        <rFont val="新細明體"/>
        <family val="1"/>
      </rPr>
      <t>交</t>
    </r>
    <r>
      <rPr>
        <sz val="11"/>
        <rFont val="Times New Roman"/>
        <family val="1"/>
      </rPr>
      <t xml:space="preserve">     </t>
    </r>
    <r>
      <rPr>
        <sz val="11"/>
        <rFont val="新細明體"/>
        <family val="1"/>
      </rPr>
      <t>金</t>
    </r>
    <r>
      <rPr>
        <sz val="11"/>
        <rFont val="Times New Roman"/>
        <family val="1"/>
      </rPr>
      <t xml:space="preserve">     </t>
    </r>
    <r>
      <rPr>
        <sz val="11"/>
        <rFont val="新細明體"/>
        <family val="1"/>
      </rPr>
      <t>額</t>
    </r>
    <r>
      <rPr>
        <sz val="11"/>
        <rFont val="Times New Roman"/>
        <family val="1"/>
      </rPr>
      <t xml:space="preserve">       ( </t>
    </r>
    <r>
      <rPr>
        <sz val="11"/>
        <rFont val="新細明體"/>
        <family val="1"/>
      </rPr>
      <t>十億</t>
    </r>
    <r>
      <rPr>
        <sz val="11"/>
        <rFont val="Times New Roman"/>
        <family val="1"/>
      </rPr>
      <t xml:space="preserve"> </t>
    </r>
    <r>
      <rPr>
        <sz val="11"/>
        <rFont val="新細明體"/>
        <family val="1"/>
      </rPr>
      <t>元</t>
    </r>
    <r>
      <rPr>
        <sz val="11"/>
        <rFont val="Times New Roman"/>
        <family val="1"/>
      </rPr>
      <t xml:space="preserve"> )    </t>
    </r>
  </si>
  <si>
    <t>Trading Value (NT$Billion)</t>
  </si>
  <si>
    <t>Margin Trading</t>
  </si>
  <si>
    <t xml:space="preserve">Day Trading </t>
  </si>
  <si>
    <r>
      <rPr>
        <sz val="11"/>
        <rFont val="新細明體"/>
        <family val="1"/>
      </rPr>
      <t>信用交易</t>
    </r>
  </si>
  <si>
    <r>
      <rPr>
        <sz val="11"/>
        <rFont val="新細明體"/>
        <family val="1"/>
      </rPr>
      <t>年</t>
    </r>
    <r>
      <rPr>
        <sz val="11"/>
        <rFont val="Times New Roman"/>
        <family val="1"/>
      </rPr>
      <t xml:space="preserve">     
 Year</t>
    </r>
  </si>
  <si>
    <t>(A)</t>
  </si>
  <si>
    <t xml:space="preserve"> Total                    Trading                 Value               (NT$ Billion)</t>
  </si>
  <si>
    <r>
      <rPr>
        <sz val="11"/>
        <rFont val="細明體"/>
        <family val="3"/>
      </rPr>
      <t>金額</t>
    </r>
    <r>
      <rPr>
        <sz val="11"/>
        <rFont val="Times New Roman"/>
        <family val="1"/>
      </rPr>
      <t xml:space="preserve">           Amount</t>
    </r>
  </si>
  <si>
    <r>
      <rPr>
        <sz val="11"/>
        <rFont val="細明體"/>
        <family val="3"/>
      </rPr>
      <t>資券相抵</t>
    </r>
    <r>
      <rPr>
        <sz val="11"/>
        <rFont val="Times New Roman"/>
        <family val="1"/>
      </rPr>
      <t xml:space="preserve"> Day Offset of Margin Purchasing and Short Selling 
</t>
    </r>
  </si>
  <si>
    <r>
      <rPr>
        <sz val="11"/>
        <rFont val="細明體"/>
        <family val="3"/>
      </rPr>
      <t>百分比</t>
    </r>
    <r>
      <rPr>
        <sz val="11"/>
        <rFont val="Times New Roman"/>
        <family val="1"/>
      </rPr>
      <t xml:space="preserve">   Percentage     ( %)</t>
    </r>
  </si>
  <si>
    <t>-</t>
  </si>
  <si>
    <t>Others</t>
  </si>
  <si>
    <r>
      <rPr>
        <sz val="11"/>
        <rFont val="新細明體"/>
        <family val="1"/>
      </rPr>
      <t>總成交金額</t>
    </r>
    <r>
      <rPr>
        <sz val="11"/>
        <rFont val="Times New Roman"/>
        <family val="1"/>
      </rPr>
      <t xml:space="preserve">            </t>
    </r>
    <r>
      <rPr>
        <sz val="11"/>
        <rFont val="新細明體"/>
        <family val="1"/>
      </rPr>
      <t xml:space="preserve">（十億元）
</t>
    </r>
  </si>
  <si>
    <t>( B)</t>
  </si>
  <si>
    <t>(C)</t>
  </si>
  <si>
    <t>(B+C)/2A</t>
  </si>
  <si>
    <t>(D)</t>
  </si>
  <si>
    <t>D/2A</t>
  </si>
  <si>
    <t>(E)</t>
  </si>
  <si>
    <t>-</t>
  </si>
  <si>
    <t>Note：1. New day trading rule in effect as of Jan. 6, 2014.</t>
  </si>
  <si>
    <t xml:space="preserve">                trading day.</t>
  </si>
  <si>
    <t>現股當沖</t>
  </si>
  <si>
    <t>其他</t>
  </si>
  <si>
    <r>
      <rPr>
        <sz val="11"/>
        <rFont val="細明體"/>
        <family val="3"/>
      </rPr>
      <t>融資</t>
    </r>
    <r>
      <rPr>
        <sz val="11"/>
        <rFont val="Times New Roman"/>
        <family val="1"/>
      </rPr>
      <t>+</t>
    </r>
    <r>
      <rPr>
        <sz val="11"/>
        <rFont val="細明體"/>
        <family val="3"/>
      </rPr>
      <t>融券</t>
    </r>
    <r>
      <rPr>
        <sz val="11"/>
        <rFont val="Times New Roman"/>
        <family val="1"/>
      </rPr>
      <t xml:space="preserve"> Margin Purchasing &amp; Short Selling</t>
    </r>
  </si>
  <si>
    <t xml:space="preserve">註：1.自2014年1月6日起實施現股當日沖銷措施。      </t>
  </si>
  <si>
    <t>一、櫃買市場證券總成交值概況表(依交易類別)(11-2)</t>
  </si>
  <si>
    <t>1. Current Trading Value Stats for the TPEx Market (by Transaction Type) (11-2)</t>
  </si>
  <si>
    <t>Feb.</t>
  </si>
  <si>
    <t>Mar.</t>
  </si>
  <si>
    <t>Apr.</t>
  </si>
  <si>
    <t xml:space="preserve">May </t>
  </si>
  <si>
    <t>Jun.</t>
  </si>
  <si>
    <t>Aug.</t>
  </si>
  <si>
    <t>Sep.</t>
  </si>
  <si>
    <t>Nov.</t>
  </si>
  <si>
    <t>Dec.</t>
  </si>
  <si>
    <t>Feb.</t>
  </si>
  <si>
    <t>E/A</t>
  </si>
  <si>
    <t>Mar.</t>
  </si>
  <si>
    <t>Apr.</t>
  </si>
  <si>
    <t xml:space="preserve">        2. 現股當沖為現股當日沖銷交易總買進成交金額與總賣出成交金額合計。</t>
  </si>
  <si>
    <t xml:space="preserve">           2. Day trading amount figures are calculated as the method amount of total buys and sells transacted on a particular </t>
  </si>
  <si>
    <t xml:space="preserve">May </t>
  </si>
  <si>
    <t>Jun</t>
  </si>
  <si>
    <t>Jul.</t>
  </si>
  <si>
    <t>Aug.</t>
  </si>
  <si>
    <t>Sep.</t>
  </si>
  <si>
    <t>Oct.</t>
  </si>
  <si>
    <t>Nov.</t>
  </si>
  <si>
    <t>Dec.</t>
  </si>
  <si>
    <t>Feb.</t>
  </si>
  <si>
    <t>Mar.</t>
  </si>
  <si>
    <t>Apr.</t>
  </si>
  <si>
    <t>May</t>
  </si>
  <si>
    <t>Jun.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</si>
</sst>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55">
    <font>
      <sz val="12"/>
      <name val="新細明體"/>
      <family val="1"/>
    </font>
    <font>
      <sz val="12"/>
      <color indexed="8"/>
      <name val="新細明體"/>
      <family val="1"/>
    </font>
    <font>
      <sz val="9"/>
      <name val="新細明體"/>
      <family val="1"/>
    </font>
    <font>
      <sz val="12"/>
      <name val="Times New Roman"/>
      <family val="1"/>
    </font>
    <font>
      <sz val="9"/>
      <name val="細明體"/>
      <family val="3"/>
    </font>
    <font>
      <sz val="16"/>
      <name val="華康粗圓體"/>
      <family val="3"/>
    </font>
    <font>
      <sz val="11"/>
      <name val="新細明體"/>
      <family val="1"/>
    </font>
    <font>
      <sz val="11"/>
      <name val="Times New Roman"/>
      <family val="1"/>
    </font>
    <font>
      <sz val="10"/>
      <name val="Times New Roman"/>
      <family val="1"/>
    </font>
    <font>
      <sz val="10"/>
      <name val="細明體"/>
      <family val="3"/>
    </font>
    <font>
      <sz val="10"/>
      <name val="新細明體"/>
      <family val="1"/>
    </font>
    <font>
      <sz val="14"/>
      <name val="標楷體"/>
      <family val="4"/>
    </font>
    <font>
      <sz val="12"/>
      <name val="標楷體"/>
      <family val="4"/>
    </font>
    <font>
      <sz val="14"/>
      <name val="細明體"/>
      <family val="3"/>
    </font>
    <font>
      <b/>
      <sz val="10"/>
      <name val="華康粗圓體"/>
      <family val="3"/>
    </font>
    <font>
      <sz val="11"/>
      <name val="細明體"/>
      <family val="3"/>
    </font>
    <font>
      <b/>
      <sz val="16"/>
      <name val="華康粗圓體"/>
      <family val="3"/>
    </font>
    <font>
      <sz val="14"/>
      <name val="Times New Roman"/>
      <family val="1"/>
    </font>
    <font>
      <sz val="12"/>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name val="Calibri"/>
      <family val="1"/>
    </font>
    <font>
      <sz val="14"/>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6" fillId="0" borderId="0">
      <alignment vertical="center"/>
      <protection/>
    </xf>
    <xf numFmtId="0" fontId="0" fillId="0" borderId="0">
      <alignment vertical="justify"/>
      <protection/>
    </xf>
    <xf numFmtId="0" fontId="0" fillId="0" borderId="0">
      <alignment vertical="justify"/>
      <protection/>
    </xf>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72">
    <xf numFmtId="0" fontId="0" fillId="0" borderId="0" xfId="0" applyAlignment="1">
      <alignment vertical="center"/>
    </xf>
    <xf numFmtId="0" fontId="11" fillId="0" borderId="0" xfId="34" applyFont="1">
      <alignment vertical="justify"/>
      <protection/>
    </xf>
    <xf numFmtId="0" fontId="5" fillId="0" borderId="0" xfId="34" applyFont="1" applyBorder="1" applyAlignment="1">
      <alignment vertical="center"/>
      <protection/>
    </xf>
    <xf numFmtId="0" fontId="13" fillId="0" borderId="0" xfId="34" applyFont="1">
      <alignment vertical="justify"/>
      <protection/>
    </xf>
    <xf numFmtId="0" fontId="9" fillId="0" borderId="0" xfId="34" applyFont="1" applyBorder="1" applyAlignment="1">
      <alignment/>
      <protection/>
    </xf>
    <xf numFmtId="0" fontId="9" fillId="0" borderId="10" xfId="34" applyFont="1" applyBorder="1" applyAlignment="1">
      <alignment horizontal="right" vertical="center"/>
      <protection/>
    </xf>
    <xf numFmtId="177" fontId="9" fillId="0" borderId="10" xfId="34" applyNumberFormat="1" applyFont="1" applyBorder="1" applyAlignment="1">
      <alignment vertical="center"/>
      <protection/>
    </xf>
    <xf numFmtId="177" fontId="9" fillId="0" borderId="11" xfId="34" applyNumberFormat="1" applyFont="1" applyBorder="1" applyAlignment="1">
      <alignment vertical="center"/>
      <protection/>
    </xf>
    <xf numFmtId="0" fontId="12" fillId="0" borderId="0" xfId="34" applyFont="1">
      <alignment vertical="justify"/>
      <protection/>
    </xf>
    <xf numFmtId="178" fontId="11" fillId="0" borderId="0" xfId="34" applyNumberFormat="1" applyFont="1">
      <alignment vertical="justify"/>
      <protection/>
    </xf>
    <xf numFmtId="0" fontId="7" fillId="0" borderId="0" xfId="34" applyFont="1">
      <alignment vertical="justify"/>
      <protection/>
    </xf>
    <xf numFmtId="0" fontId="7" fillId="0" borderId="0" xfId="34" applyFont="1" applyAlignment="1">
      <alignment/>
      <protection/>
    </xf>
    <xf numFmtId="0" fontId="14" fillId="0" borderId="10" xfId="34" applyFont="1" applyBorder="1" applyAlignment="1">
      <alignment horizontal="left" vertical="center"/>
      <protection/>
    </xf>
    <xf numFmtId="177" fontId="14" fillId="0" borderId="10" xfId="34" applyNumberFormat="1" applyFont="1" applyBorder="1" applyAlignment="1">
      <alignment vertical="center"/>
      <protection/>
    </xf>
    <xf numFmtId="0" fontId="14" fillId="0" borderId="0" xfId="34" applyFont="1" applyBorder="1" applyAlignment="1">
      <alignment/>
      <protection/>
    </xf>
    <xf numFmtId="0" fontId="8" fillId="0" borderId="11" xfId="34" applyFont="1" applyBorder="1" applyAlignment="1">
      <alignment horizontal="center"/>
      <protection/>
    </xf>
    <xf numFmtId="0" fontId="8" fillId="0" borderId="10" xfId="34" applyFont="1" applyBorder="1" applyAlignment="1">
      <alignment horizontal="center"/>
      <protection/>
    </xf>
    <xf numFmtId="0" fontId="7" fillId="0" borderId="11" xfId="34" applyFont="1" applyBorder="1" applyAlignment="1">
      <alignment horizontal="center"/>
      <protection/>
    </xf>
    <xf numFmtId="0" fontId="7" fillId="0" borderId="10" xfId="34" applyFont="1" applyBorder="1" applyAlignment="1">
      <alignment horizontal="center" vertical="center" wrapText="1"/>
      <protection/>
    </xf>
    <xf numFmtId="49" fontId="7" fillId="0" borderId="10" xfId="34" applyNumberFormat="1" applyFont="1" applyBorder="1" applyAlignment="1">
      <alignment horizontal="center" vertical="center" wrapText="1"/>
      <protection/>
    </xf>
    <xf numFmtId="176" fontId="9" fillId="0" borderId="10" xfId="34" applyNumberFormat="1" applyFont="1" applyBorder="1" applyAlignment="1">
      <alignment horizontal="right" vertical="center"/>
      <protection/>
    </xf>
    <xf numFmtId="0" fontId="16" fillId="0" borderId="0" xfId="34" applyFont="1" applyBorder="1" applyAlignment="1">
      <alignment vertical="center"/>
      <protection/>
    </xf>
    <xf numFmtId="0" fontId="7" fillId="0" borderId="10" xfId="34" applyFont="1" applyBorder="1" applyAlignment="1">
      <alignment horizontal="center" vertical="top" wrapText="1"/>
      <protection/>
    </xf>
    <xf numFmtId="0" fontId="8" fillId="0" borderId="10" xfId="34" applyFont="1" applyBorder="1" applyAlignment="1">
      <alignment horizontal="center" vertical="top" wrapText="1"/>
      <protection/>
    </xf>
    <xf numFmtId="176" fontId="9" fillId="0" borderId="10" xfId="34" applyNumberFormat="1" applyFont="1" applyBorder="1" applyAlignment="1">
      <alignment vertical="center"/>
      <protection/>
    </xf>
    <xf numFmtId="0" fontId="53" fillId="0" borderId="0" xfId="34" applyFont="1" applyAlignment="1">
      <alignment vertical="center"/>
      <protection/>
    </xf>
    <xf numFmtId="0" fontId="53" fillId="0" borderId="0" xfId="34" applyFont="1" applyBorder="1" applyAlignment="1">
      <alignment vertical="center"/>
      <protection/>
    </xf>
    <xf numFmtId="0" fontId="54" fillId="0" borderId="0" xfId="34" applyFont="1">
      <alignment vertical="justify"/>
      <protection/>
    </xf>
    <xf numFmtId="0" fontId="53" fillId="0" borderId="0" xfId="34" applyFont="1" applyAlignment="1">
      <alignment horizontal="left" vertical="center"/>
      <protection/>
    </xf>
    <xf numFmtId="0" fontId="53" fillId="0" borderId="0" xfId="34" applyFont="1" applyBorder="1" applyAlignment="1">
      <alignment horizontal="left" vertical="center"/>
      <protection/>
    </xf>
    <xf numFmtId="177" fontId="14" fillId="0" borderId="10" xfId="34" applyNumberFormat="1" applyFont="1" applyBorder="1" applyAlignment="1">
      <alignment horizontal="right" vertical="center"/>
      <protection/>
    </xf>
    <xf numFmtId="176" fontId="9" fillId="0" borderId="10" xfId="34" applyNumberFormat="1" applyFont="1" applyFill="1" applyBorder="1" applyAlignment="1">
      <alignment vertical="center"/>
      <protection/>
    </xf>
    <xf numFmtId="0" fontId="14" fillId="0" borderId="10" xfId="34" applyFont="1" applyFill="1" applyBorder="1" applyAlignment="1">
      <alignment horizontal="left" vertical="center"/>
      <protection/>
    </xf>
    <xf numFmtId="177" fontId="14" fillId="0" borderId="10" xfId="34" applyNumberFormat="1" applyFont="1" applyFill="1" applyBorder="1" applyAlignment="1">
      <alignment vertical="center"/>
      <protection/>
    </xf>
    <xf numFmtId="0" fontId="14" fillId="0" borderId="0" xfId="34" applyFont="1" applyFill="1" applyBorder="1" applyAlignment="1">
      <alignment/>
      <protection/>
    </xf>
    <xf numFmtId="176" fontId="9" fillId="0" borderId="11" xfId="34" applyNumberFormat="1" applyFont="1" applyBorder="1" applyAlignment="1">
      <alignment vertical="center"/>
      <protection/>
    </xf>
    <xf numFmtId="0" fontId="17" fillId="0" borderId="0" xfId="34" applyFont="1" applyFill="1" applyBorder="1" applyAlignment="1">
      <alignment vertical="center"/>
      <protection/>
    </xf>
    <xf numFmtId="0" fontId="5" fillId="0" borderId="0" xfId="34" applyFont="1" applyFill="1" applyBorder="1" applyAlignment="1">
      <alignment vertical="center"/>
      <protection/>
    </xf>
    <xf numFmtId="0" fontId="11" fillId="0" borderId="0" xfId="34" applyFont="1" applyFill="1">
      <alignment vertical="justify"/>
      <protection/>
    </xf>
    <xf numFmtId="0" fontId="13" fillId="0" borderId="0" xfId="34" applyFont="1" applyFill="1">
      <alignment vertical="justify"/>
      <protection/>
    </xf>
    <xf numFmtId="0" fontId="54" fillId="0" borderId="0" xfId="34" applyFont="1" applyBorder="1">
      <alignment vertical="justify"/>
      <protection/>
    </xf>
    <xf numFmtId="0" fontId="11" fillId="0" borderId="0" xfId="34" applyFont="1" applyBorder="1">
      <alignment vertical="justify"/>
      <protection/>
    </xf>
    <xf numFmtId="177" fontId="9" fillId="0" borderId="10" xfId="34" applyNumberFormat="1" applyFont="1" applyFill="1" applyBorder="1" applyAlignment="1">
      <alignment vertical="center"/>
      <protection/>
    </xf>
    <xf numFmtId="0" fontId="9" fillId="0" borderId="10" xfId="35" applyFont="1" applyBorder="1" applyAlignment="1">
      <alignment horizontal="center" vertical="center"/>
      <protection/>
    </xf>
    <xf numFmtId="0" fontId="9" fillId="0" borderId="11" xfId="35" applyFont="1" applyBorder="1" applyAlignment="1">
      <alignment horizontal="center" vertical="center"/>
      <protection/>
    </xf>
    <xf numFmtId="0" fontId="9" fillId="0" borderId="10" xfId="34" applyFont="1" applyBorder="1" applyAlignment="1">
      <alignment horizontal="center" vertical="center"/>
      <protection/>
    </xf>
    <xf numFmtId="0" fontId="18" fillId="0" borderId="0" xfId="34" applyFont="1" applyAlignment="1">
      <alignment horizontal="center" vertical="justify"/>
      <protection/>
    </xf>
    <xf numFmtId="0" fontId="10" fillId="0" borderId="0" xfId="34" applyFont="1" applyBorder="1" applyAlignment="1">
      <alignment horizontal="left" vertical="center" wrapText="1"/>
      <protection/>
    </xf>
    <xf numFmtId="0" fontId="10" fillId="0" borderId="0" xfId="34" applyFont="1" applyAlignment="1">
      <alignment horizontal="left" vertical="center" wrapText="1"/>
      <protection/>
    </xf>
    <xf numFmtId="0" fontId="7" fillId="0" borderId="12" xfId="34" applyFont="1" applyBorder="1" applyAlignment="1">
      <alignment horizontal="center" vertical="top"/>
      <protection/>
    </xf>
    <xf numFmtId="0" fontId="7" fillId="0" borderId="13" xfId="34" applyFont="1" applyBorder="1" applyAlignment="1">
      <alignment horizontal="center" vertical="top"/>
      <protection/>
    </xf>
    <xf numFmtId="0" fontId="7" fillId="0" borderId="14" xfId="34" applyFont="1" applyBorder="1" applyAlignment="1">
      <alignment horizontal="center" vertical="top"/>
      <protection/>
    </xf>
    <xf numFmtId="0" fontId="6" fillId="0" borderId="12" xfId="34" applyFont="1" applyBorder="1" applyAlignment="1">
      <alignment horizontal="center" vertical="center" wrapText="1"/>
      <protection/>
    </xf>
    <xf numFmtId="0" fontId="7" fillId="0" borderId="14" xfId="34" applyFont="1" applyBorder="1" applyAlignment="1">
      <alignment horizontal="center" vertical="center"/>
      <protection/>
    </xf>
    <xf numFmtId="0" fontId="7" fillId="0" borderId="15" xfId="34" applyFont="1" applyBorder="1" applyAlignment="1">
      <alignment horizontal="center" vertical="center" wrapText="1"/>
      <protection/>
    </xf>
    <xf numFmtId="0" fontId="7" fillId="0" borderId="10" xfId="34" applyFont="1" applyBorder="1" applyAlignment="1">
      <alignment horizontal="center" vertical="center" wrapText="1"/>
      <protection/>
    </xf>
    <xf numFmtId="0" fontId="7" fillId="0" borderId="10" xfId="34" applyFont="1" applyBorder="1" applyAlignment="1">
      <alignment horizontal="center" vertical="center"/>
      <protection/>
    </xf>
    <xf numFmtId="0" fontId="7" fillId="0" borderId="11" xfId="34" applyFont="1" applyBorder="1" applyAlignment="1">
      <alignment horizontal="center" vertical="center"/>
      <protection/>
    </xf>
    <xf numFmtId="0" fontId="7" fillId="0" borderId="15" xfId="34" applyFont="1" applyBorder="1" applyAlignment="1">
      <alignment horizontal="distributed" vertical="center" wrapText="1"/>
      <protection/>
    </xf>
    <xf numFmtId="0" fontId="7" fillId="0" borderId="10" xfId="34" applyFont="1" applyBorder="1" applyAlignment="1">
      <alignment horizontal="distributed" vertical="center" wrapText="1"/>
      <protection/>
    </xf>
    <xf numFmtId="0" fontId="7" fillId="0" borderId="10" xfId="34" applyFont="1" applyBorder="1" applyAlignment="1">
      <alignment vertical="justify" wrapText="1"/>
      <protection/>
    </xf>
    <xf numFmtId="0" fontId="7" fillId="0" borderId="16" xfId="34" applyFont="1" applyBorder="1" applyAlignment="1">
      <alignment horizontal="center" vertical="center"/>
      <protection/>
    </xf>
    <xf numFmtId="0" fontId="7" fillId="0" borderId="17" xfId="34" applyFont="1" applyBorder="1" applyAlignment="1">
      <alignment horizontal="center" vertical="center"/>
      <protection/>
    </xf>
    <xf numFmtId="0" fontId="7" fillId="0" borderId="12" xfId="34" applyFont="1" applyBorder="1" applyAlignment="1">
      <alignment horizontal="center" vertical="center" wrapText="1"/>
      <protection/>
    </xf>
    <xf numFmtId="0" fontId="7" fillId="0" borderId="13" xfId="34" applyFont="1" applyBorder="1" applyAlignment="1">
      <alignment horizontal="center" vertical="center" wrapText="1"/>
      <protection/>
    </xf>
    <xf numFmtId="0" fontId="7" fillId="0" borderId="14" xfId="34" applyFont="1" applyBorder="1" applyAlignment="1">
      <alignment horizontal="center" vertical="center" wrapText="1"/>
      <protection/>
    </xf>
    <xf numFmtId="0" fontId="7" fillId="0" borderId="16" xfId="34" applyFont="1" applyBorder="1" applyAlignment="1">
      <alignment horizontal="center" vertical="center" wrapText="1"/>
      <protection/>
    </xf>
    <xf numFmtId="0" fontId="7" fillId="0" borderId="18" xfId="34" applyFont="1" applyBorder="1" applyAlignment="1">
      <alignment horizontal="center" vertical="center" wrapText="1"/>
      <protection/>
    </xf>
    <xf numFmtId="0" fontId="7" fillId="0" borderId="17" xfId="34" applyFont="1" applyBorder="1" applyAlignment="1">
      <alignment horizontal="center" vertical="center" wrapText="1"/>
      <protection/>
    </xf>
    <xf numFmtId="0" fontId="7" fillId="0" borderId="16" xfId="34" applyFont="1" applyBorder="1" applyAlignment="1">
      <alignment horizontal="center" vertical="top"/>
      <protection/>
    </xf>
    <xf numFmtId="0" fontId="7" fillId="0" borderId="18" xfId="34" applyFont="1" applyBorder="1" applyAlignment="1">
      <alignment horizontal="center" vertical="top"/>
      <protection/>
    </xf>
    <xf numFmtId="0" fontId="7" fillId="0" borderId="17" xfId="34" applyFont="1" applyBorder="1" applyAlignment="1">
      <alignment horizontal="center" vertical="top"/>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交易所-(1)表1-表21_交易所-表1~表26(中英文)a" xfId="34"/>
    <cellStyle name="一般_交易所-(1)表1-表21_證交所-表1-表26(英文版)_交易所-表1~表26(中英文)a"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4999699890613556"/>
  </sheetPr>
  <dimension ref="A1:I148"/>
  <sheetViews>
    <sheetView tabSelected="1" zoomScaleSheetLayoutView="100" zoomScalePageLayoutView="0" workbookViewId="0" topLeftCell="A4">
      <selection activeCell="D61" sqref="D61"/>
    </sheetView>
  </sheetViews>
  <sheetFormatPr defaultColWidth="9.00390625" defaultRowHeight="16.5"/>
  <cols>
    <col min="1" max="1" width="6.125" style="1" customWidth="1"/>
    <col min="2" max="2" width="12.25390625" style="1" customWidth="1"/>
    <col min="3" max="3" width="12.125" style="1" customWidth="1"/>
    <col min="4" max="4" width="11.125" style="1" customWidth="1"/>
    <col min="5" max="5" width="10.00390625" style="1" customWidth="1"/>
    <col min="6" max="6" width="11.125" style="1" customWidth="1"/>
    <col min="7" max="7" width="10.00390625" style="1" customWidth="1"/>
    <col min="8" max="8" width="12.625" style="1" customWidth="1"/>
    <col min="9" max="9" width="10.50390625" style="1" customWidth="1"/>
    <col min="10" max="16384" width="9.00390625" style="1" customWidth="1"/>
  </cols>
  <sheetData>
    <row r="1" spans="1:2" ht="18.75" customHeight="1">
      <c r="A1" s="2" t="s">
        <v>37</v>
      </c>
      <c r="B1" s="21"/>
    </row>
    <row r="2" spans="1:8" s="3" customFormat="1" ht="18.75" customHeight="1">
      <c r="A2" s="36" t="s">
        <v>38</v>
      </c>
      <c r="B2" s="37"/>
      <c r="C2" s="38"/>
      <c r="D2" s="38"/>
      <c r="E2" s="38"/>
      <c r="F2" s="38"/>
      <c r="G2" s="38"/>
      <c r="H2" s="39"/>
    </row>
    <row r="3" spans="1:9" s="10" customFormat="1" ht="15" customHeight="1">
      <c r="A3" s="54" t="s">
        <v>15</v>
      </c>
      <c r="B3" s="58" t="s">
        <v>23</v>
      </c>
      <c r="C3" s="49" t="s">
        <v>10</v>
      </c>
      <c r="D3" s="50"/>
      <c r="E3" s="50"/>
      <c r="F3" s="50"/>
      <c r="G3" s="50"/>
      <c r="H3" s="50"/>
      <c r="I3" s="51"/>
    </row>
    <row r="4" spans="1:9" s="10" customFormat="1" ht="15" customHeight="1">
      <c r="A4" s="55"/>
      <c r="B4" s="59"/>
      <c r="C4" s="69" t="s">
        <v>11</v>
      </c>
      <c r="D4" s="70"/>
      <c r="E4" s="70"/>
      <c r="F4" s="70"/>
      <c r="G4" s="70"/>
      <c r="H4" s="70"/>
      <c r="I4" s="71"/>
    </row>
    <row r="5" spans="1:9" s="10" customFormat="1" ht="15" customHeight="1">
      <c r="A5" s="55"/>
      <c r="B5" s="60"/>
      <c r="C5" s="63" t="s">
        <v>14</v>
      </c>
      <c r="D5" s="64"/>
      <c r="E5" s="65"/>
      <c r="F5" s="52" t="s">
        <v>33</v>
      </c>
      <c r="G5" s="53"/>
      <c r="H5" s="52" t="s">
        <v>34</v>
      </c>
      <c r="I5" s="53"/>
    </row>
    <row r="6" spans="1:9" s="11" customFormat="1" ht="13.5">
      <c r="A6" s="56"/>
      <c r="B6" s="16"/>
      <c r="C6" s="66" t="s">
        <v>12</v>
      </c>
      <c r="D6" s="67"/>
      <c r="E6" s="68"/>
      <c r="F6" s="61" t="s">
        <v>13</v>
      </c>
      <c r="G6" s="62"/>
      <c r="H6" s="61" t="s">
        <v>22</v>
      </c>
      <c r="I6" s="62"/>
    </row>
    <row r="7" spans="1:9" s="11" customFormat="1" ht="85.5" customHeight="1">
      <c r="A7" s="56"/>
      <c r="B7" s="23" t="s">
        <v>17</v>
      </c>
      <c r="C7" s="19" t="s">
        <v>35</v>
      </c>
      <c r="D7" s="18" t="s">
        <v>19</v>
      </c>
      <c r="E7" s="22" t="s">
        <v>20</v>
      </c>
      <c r="F7" s="22" t="s">
        <v>18</v>
      </c>
      <c r="G7" s="22" t="s">
        <v>20</v>
      </c>
      <c r="H7" s="22" t="s">
        <v>18</v>
      </c>
      <c r="I7" s="22" t="s">
        <v>20</v>
      </c>
    </row>
    <row r="8" spans="1:9" s="11" customFormat="1" ht="14.25" customHeight="1">
      <c r="A8" s="57"/>
      <c r="B8" s="15" t="s">
        <v>16</v>
      </c>
      <c r="C8" s="17" t="s">
        <v>24</v>
      </c>
      <c r="D8" s="17" t="s">
        <v>25</v>
      </c>
      <c r="E8" s="17" t="s">
        <v>26</v>
      </c>
      <c r="F8" s="17" t="s">
        <v>27</v>
      </c>
      <c r="G8" s="17" t="s">
        <v>28</v>
      </c>
      <c r="H8" s="17" t="s">
        <v>29</v>
      </c>
      <c r="I8" s="17" t="s">
        <v>49</v>
      </c>
    </row>
    <row r="9" spans="1:9" s="14" customFormat="1" ht="13.5" customHeight="1" hidden="1">
      <c r="A9" s="12">
        <v>2004</v>
      </c>
      <c r="B9" s="13">
        <v>3481.05</v>
      </c>
      <c r="C9" s="13">
        <v>1542.3</v>
      </c>
      <c r="D9" s="30" t="s">
        <v>30</v>
      </c>
      <c r="E9" s="13">
        <f>(C9/(B9*2)*100)</f>
        <v>22.15279872452277</v>
      </c>
      <c r="F9" s="30" t="s">
        <v>30</v>
      </c>
      <c r="G9" s="30" t="s">
        <v>30</v>
      </c>
      <c r="H9" s="13">
        <f>B9-(C9)/2</f>
        <v>2709.9</v>
      </c>
      <c r="I9" s="13">
        <f aca="true" t="shared" si="0" ref="I9:I18">(H9/B9)*100</f>
        <v>77.84720127547723</v>
      </c>
    </row>
    <row r="10" spans="1:9" s="14" customFormat="1" ht="13.5" customHeight="1" hidden="1">
      <c r="A10" s="12">
        <v>2005</v>
      </c>
      <c r="B10" s="13">
        <v>3184.68</v>
      </c>
      <c r="C10" s="13">
        <v>1776.23</v>
      </c>
      <c r="D10" s="30">
        <v>120.53</v>
      </c>
      <c r="E10" s="13">
        <f aca="true" t="shared" si="1" ref="E10:E18">((C10+D10)/(B10*2)*100)</f>
        <v>29.779444088574046</v>
      </c>
      <c r="F10" s="30" t="s">
        <v>30</v>
      </c>
      <c r="G10" s="30" t="s">
        <v>30</v>
      </c>
      <c r="H10" s="13">
        <f aca="true" t="shared" si="2" ref="H10:H18">B10-(C10+D10)/2</f>
        <v>2236.2999999999997</v>
      </c>
      <c r="I10" s="13">
        <f t="shared" si="0"/>
        <v>70.22055591142595</v>
      </c>
    </row>
    <row r="11" spans="1:9" s="14" customFormat="1" ht="13.5" customHeight="1" hidden="1">
      <c r="A11" s="12">
        <v>2006</v>
      </c>
      <c r="B11" s="13">
        <v>5161.46</v>
      </c>
      <c r="C11" s="13">
        <v>3152.09</v>
      </c>
      <c r="D11" s="30">
        <v>818.65</v>
      </c>
      <c r="E11" s="13">
        <f t="shared" si="1"/>
        <v>38.465279203946174</v>
      </c>
      <c r="F11" s="30" t="s">
        <v>30</v>
      </c>
      <c r="G11" s="30" t="s">
        <v>30</v>
      </c>
      <c r="H11" s="13">
        <f t="shared" si="2"/>
        <v>3176.09</v>
      </c>
      <c r="I11" s="13">
        <f t="shared" si="0"/>
        <v>61.53472079605383</v>
      </c>
    </row>
    <row r="12" spans="1:9" s="14" customFormat="1" ht="13.5" customHeight="1">
      <c r="A12" s="12">
        <v>2007</v>
      </c>
      <c r="B12" s="13">
        <v>8640.63</v>
      </c>
      <c r="C12" s="13">
        <v>5470.37</v>
      </c>
      <c r="D12" s="30">
        <v>1531.75</v>
      </c>
      <c r="E12" s="13">
        <f t="shared" si="1"/>
        <v>40.51857329847477</v>
      </c>
      <c r="F12" s="30" t="s">
        <v>30</v>
      </c>
      <c r="G12" s="30" t="s">
        <v>30</v>
      </c>
      <c r="H12" s="13">
        <f t="shared" si="2"/>
        <v>5139.57</v>
      </c>
      <c r="I12" s="13">
        <f t="shared" si="0"/>
        <v>59.481426701525244</v>
      </c>
    </row>
    <row r="13" spans="1:9" s="14" customFormat="1" ht="13.5" customHeight="1">
      <c r="A13" s="12">
        <v>2008</v>
      </c>
      <c r="B13" s="13">
        <v>3336.52</v>
      </c>
      <c r="C13" s="13">
        <v>1986.57</v>
      </c>
      <c r="D13" s="30">
        <v>595.8</v>
      </c>
      <c r="E13" s="13">
        <f t="shared" si="1"/>
        <v>38.69855418220181</v>
      </c>
      <c r="F13" s="30" t="s">
        <v>30</v>
      </c>
      <c r="G13" s="30" t="s">
        <v>30</v>
      </c>
      <c r="H13" s="13">
        <f t="shared" si="2"/>
        <v>2045.335</v>
      </c>
      <c r="I13" s="13">
        <f t="shared" si="0"/>
        <v>61.30144581779818</v>
      </c>
    </row>
    <row r="14" spans="1:9" s="14" customFormat="1" ht="13.5" customHeight="1">
      <c r="A14" s="12">
        <v>2009</v>
      </c>
      <c r="B14" s="13">
        <v>5259.57</v>
      </c>
      <c r="C14" s="13">
        <v>3184.73</v>
      </c>
      <c r="D14" s="30">
        <v>1136.01</v>
      </c>
      <c r="E14" s="13">
        <f t="shared" si="1"/>
        <v>41.075030848529444</v>
      </c>
      <c r="F14" s="30" t="s">
        <v>30</v>
      </c>
      <c r="G14" s="30" t="s">
        <v>30</v>
      </c>
      <c r="H14" s="13">
        <f t="shared" si="2"/>
        <v>3099.2</v>
      </c>
      <c r="I14" s="13">
        <f t="shared" si="0"/>
        <v>58.92496915147055</v>
      </c>
    </row>
    <row r="15" spans="1:9" s="14" customFormat="1" ht="13.5" customHeight="1">
      <c r="A15" s="12">
        <v>2010</v>
      </c>
      <c r="B15" s="13">
        <v>5673.18</v>
      </c>
      <c r="C15" s="13">
        <v>3143.74</v>
      </c>
      <c r="D15" s="30">
        <v>1009.62</v>
      </c>
      <c r="E15" s="13">
        <f t="shared" si="1"/>
        <v>36.60521964753454</v>
      </c>
      <c r="F15" s="30" t="s">
        <v>30</v>
      </c>
      <c r="G15" s="30" t="s">
        <v>30</v>
      </c>
      <c r="H15" s="13">
        <f t="shared" si="2"/>
        <v>3596.5000000000005</v>
      </c>
      <c r="I15" s="13">
        <f t="shared" si="0"/>
        <v>63.39478035246546</v>
      </c>
    </row>
    <row r="16" spans="1:9" s="14" customFormat="1" ht="13.5" customHeight="1">
      <c r="A16" s="12">
        <v>2011</v>
      </c>
      <c r="B16" s="13">
        <v>4036.17</v>
      </c>
      <c r="C16" s="13">
        <v>2059.85</v>
      </c>
      <c r="D16" s="30">
        <v>730.18</v>
      </c>
      <c r="E16" s="13">
        <f t="shared" si="1"/>
        <v>34.56284051464631</v>
      </c>
      <c r="F16" s="30" t="s">
        <v>30</v>
      </c>
      <c r="G16" s="30" t="s">
        <v>30</v>
      </c>
      <c r="H16" s="13">
        <f t="shared" si="2"/>
        <v>2641.155</v>
      </c>
      <c r="I16" s="13">
        <f t="shared" si="0"/>
        <v>65.43715948535369</v>
      </c>
    </row>
    <row r="17" spans="1:9" s="14" customFormat="1" ht="13.5" customHeight="1">
      <c r="A17" s="12">
        <v>2012</v>
      </c>
      <c r="B17" s="13">
        <v>2987.03</v>
      </c>
      <c r="C17" s="13">
        <v>1350.88</v>
      </c>
      <c r="D17" s="30">
        <v>486.9</v>
      </c>
      <c r="E17" s="13">
        <f t="shared" si="1"/>
        <v>30.76266391700117</v>
      </c>
      <c r="F17" s="30" t="s">
        <v>30</v>
      </c>
      <c r="G17" s="30" t="s">
        <v>30</v>
      </c>
      <c r="H17" s="13">
        <f t="shared" si="2"/>
        <v>2068.1400000000003</v>
      </c>
      <c r="I17" s="13">
        <f t="shared" si="0"/>
        <v>69.23733608299884</v>
      </c>
    </row>
    <row r="18" spans="1:9" s="14" customFormat="1" ht="13.5" customHeight="1">
      <c r="A18" s="12">
        <v>2013</v>
      </c>
      <c r="B18" s="13">
        <v>4099.69</v>
      </c>
      <c r="C18" s="13">
        <v>1881.39</v>
      </c>
      <c r="D18" s="30">
        <v>809.79</v>
      </c>
      <c r="E18" s="13">
        <f t="shared" si="1"/>
        <v>32.82174993719038</v>
      </c>
      <c r="F18" s="30" t="s">
        <v>30</v>
      </c>
      <c r="G18" s="30" t="s">
        <v>30</v>
      </c>
      <c r="H18" s="13">
        <f t="shared" si="2"/>
        <v>2754.0999999999995</v>
      </c>
      <c r="I18" s="13">
        <f t="shared" si="0"/>
        <v>67.17825006280962</v>
      </c>
    </row>
    <row r="19" spans="1:9" s="4" customFormat="1" ht="13.5" customHeight="1" hidden="1">
      <c r="A19" s="5" t="s">
        <v>5</v>
      </c>
      <c r="B19" s="6">
        <v>281.129929833</v>
      </c>
      <c r="C19" s="6">
        <v>124.09</v>
      </c>
      <c r="D19" s="6">
        <v>41.99</v>
      </c>
      <c r="E19" s="6">
        <f aca="true" t="shared" si="3" ref="E19:E27">((C19+D19)/(B19*2)*100)</f>
        <v>29.537943558456536</v>
      </c>
      <c r="F19" s="20" t="s">
        <v>21</v>
      </c>
      <c r="G19" s="20" t="s">
        <v>21</v>
      </c>
      <c r="H19" s="6">
        <f aca="true" t="shared" si="4" ref="H19:H27">B19-(C19+D19)/2</f>
        <v>198.08992983299999</v>
      </c>
      <c r="I19" s="6">
        <f aca="true" t="shared" si="5" ref="I19:I27">(H19/B19)*100</f>
        <v>70.46205644154347</v>
      </c>
    </row>
    <row r="20" spans="1:9" s="4" customFormat="1" ht="13.5" customHeight="1" hidden="1">
      <c r="A20" s="5" t="s">
        <v>7</v>
      </c>
      <c r="B20" s="6">
        <v>378.219698492</v>
      </c>
      <c r="C20" s="6">
        <v>181.94</v>
      </c>
      <c r="D20" s="6">
        <v>70.49</v>
      </c>
      <c r="E20" s="6">
        <f t="shared" si="3"/>
        <v>33.37081609002173</v>
      </c>
      <c r="F20" s="20" t="s">
        <v>21</v>
      </c>
      <c r="G20" s="20" t="s">
        <v>21</v>
      </c>
      <c r="H20" s="6">
        <f t="shared" si="4"/>
        <v>252.00469849200002</v>
      </c>
      <c r="I20" s="6">
        <f t="shared" si="5"/>
        <v>66.62918390997828</v>
      </c>
    </row>
    <row r="21" spans="1:9" s="4" customFormat="1" ht="13.5" customHeight="1" hidden="1">
      <c r="A21" s="5" t="s">
        <v>6</v>
      </c>
      <c r="B21" s="6">
        <v>316.318331314</v>
      </c>
      <c r="C21" s="6">
        <v>156.38</v>
      </c>
      <c r="D21" s="6">
        <v>61.6</v>
      </c>
      <c r="E21" s="6">
        <f t="shared" si="3"/>
        <v>34.45579633252706</v>
      </c>
      <c r="F21" s="20" t="s">
        <v>21</v>
      </c>
      <c r="G21" s="20" t="s">
        <v>21</v>
      </c>
      <c r="H21" s="6">
        <f t="shared" si="4"/>
        <v>207.32833131399997</v>
      </c>
      <c r="I21" s="6">
        <f t="shared" si="5"/>
        <v>65.54420366747293</v>
      </c>
    </row>
    <row r="22" spans="1:9" s="4" customFormat="1" ht="13.5" customHeight="1" hidden="1">
      <c r="A22" s="5" t="s">
        <v>0</v>
      </c>
      <c r="B22" s="6">
        <v>388.300189207</v>
      </c>
      <c r="C22" s="6">
        <v>173.19</v>
      </c>
      <c r="D22" s="6">
        <v>62.41</v>
      </c>
      <c r="E22" s="6">
        <f t="shared" si="3"/>
        <v>30.337353231935115</v>
      </c>
      <c r="F22" s="20" t="s">
        <v>21</v>
      </c>
      <c r="G22" s="20" t="s">
        <v>21</v>
      </c>
      <c r="H22" s="6">
        <f t="shared" si="4"/>
        <v>270.500189207</v>
      </c>
      <c r="I22" s="6">
        <f t="shared" si="5"/>
        <v>69.66264676806487</v>
      </c>
    </row>
    <row r="23" spans="1:9" s="4" customFormat="1" ht="13.5" customHeight="1" hidden="1">
      <c r="A23" s="5" t="s">
        <v>1</v>
      </c>
      <c r="B23" s="6">
        <v>336.601038902</v>
      </c>
      <c r="C23" s="6">
        <v>155.51</v>
      </c>
      <c r="D23" s="6">
        <v>50.41</v>
      </c>
      <c r="E23" s="6">
        <f t="shared" si="3"/>
        <v>30.58814088508395</v>
      </c>
      <c r="F23" s="20" t="s">
        <v>21</v>
      </c>
      <c r="G23" s="20" t="s">
        <v>21</v>
      </c>
      <c r="H23" s="6">
        <f t="shared" si="4"/>
        <v>233.64103890200005</v>
      </c>
      <c r="I23" s="6">
        <f t="shared" si="5"/>
        <v>69.41185911491606</v>
      </c>
    </row>
    <row r="24" spans="1:9" s="4" customFormat="1" ht="13.5" customHeight="1" hidden="1">
      <c r="A24" s="5" t="s">
        <v>2</v>
      </c>
      <c r="B24" s="6">
        <v>330.64358471</v>
      </c>
      <c r="C24" s="6">
        <v>149.42</v>
      </c>
      <c r="D24" s="6">
        <v>60.73</v>
      </c>
      <c r="E24" s="6">
        <f t="shared" si="3"/>
        <v>31.77893201592249</v>
      </c>
      <c r="F24" s="20" t="s">
        <v>21</v>
      </c>
      <c r="G24" s="20" t="s">
        <v>21</v>
      </c>
      <c r="H24" s="6">
        <f t="shared" si="4"/>
        <v>225.56858471000004</v>
      </c>
      <c r="I24" s="6">
        <f t="shared" si="5"/>
        <v>68.22106798407751</v>
      </c>
    </row>
    <row r="25" spans="1:9" s="4" customFormat="1" ht="13.5" customHeight="1" hidden="1">
      <c r="A25" s="5" t="s">
        <v>3</v>
      </c>
      <c r="B25" s="6">
        <v>417.082640173</v>
      </c>
      <c r="C25" s="6">
        <v>193.2</v>
      </c>
      <c r="D25" s="6">
        <v>103.84</v>
      </c>
      <c r="E25" s="6">
        <f t="shared" si="3"/>
        <v>35.609249989018</v>
      </c>
      <c r="F25" s="20" t="s">
        <v>21</v>
      </c>
      <c r="G25" s="20" t="s">
        <v>21</v>
      </c>
      <c r="H25" s="6">
        <f t="shared" si="4"/>
        <v>268.56264017300003</v>
      </c>
      <c r="I25" s="6">
        <f t="shared" si="5"/>
        <v>64.390750010982</v>
      </c>
    </row>
    <row r="26" spans="1:9" s="4" customFormat="1" ht="13.5" customHeight="1" hidden="1">
      <c r="A26" s="5" t="s">
        <v>4</v>
      </c>
      <c r="B26" s="6">
        <v>361.212972971</v>
      </c>
      <c r="C26" s="6">
        <v>165.2</v>
      </c>
      <c r="D26" s="6">
        <v>97.66</v>
      </c>
      <c r="E26" s="6">
        <f t="shared" si="3"/>
        <v>36.385736347999845</v>
      </c>
      <c r="F26" s="20" t="s">
        <v>21</v>
      </c>
      <c r="G26" s="20" t="s">
        <v>21</v>
      </c>
      <c r="H26" s="6">
        <f t="shared" si="4"/>
        <v>229.782972971</v>
      </c>
      <c r="I26" s="6">
        <f t="shared" si="5"/>
        <v>63.61426365200016</v>
      </c>
    </row>
    <row r="27" spans="1:9" s="4" customFormat="1" ht="13.5" customHeight="1" hidden="1">
      <c r="A27" s="5" t="s">
        <v>8</v>
      </c>
      <c r="B27" s="6">
        <v>457.23273473</v>
      </c>
      <c r="C27" s="6">
        <v>205.24</v>
      </c>
      <c r="D27" s="6">
        <v>111.29</v>
      </c>
      <c r="E27" s="6">
        <f t="shared" si="3"/>
        <v>34.61366345378944</v>
      </c>
      <c r="F27" s="20" t="s">
        <v>21</v>
      </c>
      <c r="G27" s="20" t="s">
        <v>21</v>
      </c>
      <c r="H27" s="6">
        <f t="shared" si="4"/>
        <v>298.96773472999996</v>
      </c>
      <c r="I27" s="6">
        <f t="shared" si="5"/>
        <v>65.38633654621056</v>
      </c>
    </row>
    <row r="28" spans="1:9" s="34" customFormat="1" ht="13.5" customHeight="1">
      <c r="A28" s="32">
        <v>2014</v>
      </c>
      <c r="B28" s="33">
        <v>6518.264261484999</v>
      </c>
      <c r="C28" s="33">
        <v>2826.966</v>
      </c>
      <c r="D28" s="33">
        <v>1433.9497</v>
      </c>
      <c r="E28" s="33">
        <v>32.68443506637818</v>
      </c>
      <c r="F28" s="33">
        <v>642.85</v>
      </c>
      <c r="G28" s="33">
        <v>4.93114404549736</v>
      </c>
      <c r="H28" s="33">
        <v>4066.3814114849993</v>
      </c>
      <c r="I28" s="33">
        <v>62.38442088812446</v>
      </c>
    </row>
    <row r="29" spans="1:9" s="34" customFormat="1" ht="13.5" customHeight="1">
      <c r="A29" s="32">
        <v>2015</v>
      </c>
      <c r="B29" s="33">
        <v>5845.782287329001</v>
      </c>
      <c r="C29" s="33">
        <v>2487.4450000000006</v>
      </c>
      <c r="D29" s="33">
        <v>1220.8532</v>
      </c>
      <c r="E29" s="33">
        <v>31.717724144789877</v>
      </c>
      <c r="F29" s="33">
        <v>1068.07</v>
      </c>
      <c r="G29" s="33">
        <v>9.135389820410268</v>
      </c>
      <c r="H29" s="33">
        <v>3457.598187329</v>
      </c>
      <c r="I29" s="33">
        <v>59.14688603479985</v>
      </c>
    </row>
    <row r="30" spans="1:9" s="4" customFormat="1" ht="13.5" customHeight="1" hidden="1">
      <c r="A30" s="5" t="s">
        <v>9</v>
      </c>
      <c r="B30" s="6">
        <v>415.085529612</v>
      </c>
      <c r="C30" s="6">
        <v>191.43</v>
      </c>
      <c r="D30" s="6">
        <v>81.2524</v>
      </c>
      <c r="E30" s="6">
        <f>((C30+D30)/(B30*2)*100)</f>
        <v>32.846531684071124</v>
      </c>
      <c r="F30" s="24">
        <v>43.19</v>
      </c>
      <c r="G30" s="24">
        <f>F30/B30/2*100</f>
        <v>5.2025422375446</v>
      </c>
      <c r="H30" s="24">
        <f>B30-(C30+D30+F30)/2</f>
        <v>257.149329612</v>
      </c>
      <c r="I30" s="6">
        <f>(H30/B30)*100</f>
        <v>61.95092607838427</v>
      </c>
    </row>
    <row r="31" spans="1:9" s="4" customFormat="1" ht="13.5" customHeight="1" hidden="1">
      <c r="A31" s="5" t="s">
        <v>39</v>
      </c>
      <c r="B31" s="6">
        <v>212.7287094</v>
      </c>
      <c r="C31" s="6">
        <v>92.92</v>
      </c>
      <c r="D31" s="6">
        <v>36.6309</v>
      </c>
      <c r="E31" s="6">
        <f>((C31+D31)/(B31*2)*100)</f>
        <v>30.449792217843445</v>
      </c>
      <c r="F31" s="24">
        <v>18.91</v>
      </c>
      <c r="G31" s="24">
        <f aca="true" t="shared" si="6" ref="G31:G36">F31/B31/2*100</f>
        <v>4.444628102463353</v>
      </c>
      <c r="H31" s="24">
        <f aca="true" t="shared" si="7" ref="H31:H36">B31-(C31+D31+F31)/2</f>
        <v>138.4982594</v>
      </c>
      <c r="I31" s="6">
        <f aca="true" t="shared" si="8" ref="I31:I36">(H31/B31)*100</f>
        <v>65.1055796796932</v>
      </c>
    </row>
    <row r="32" spans="1:9" s="4" customFormat="1" ht="13.5" customHeight="1" hidden="1">
      <c r="A32" s="5" t="s">
        <v>40</v>
      </c>
      <c r="B32" s="6">
        <v>605.329929821</v>
      </c>
      <c r="C32" s="6">
        <v>284.15</v>
      </c>
      <c r="D32" s="6">
        <v>124.3047</v>
      </c>
      <c r="E32" s="6">
        <f>((C32+D32)/(B32*2)*100)</f>
        <v>33.73818804241042</v>
      </c>
      <c r="F32" s="24">
        <v>49.58</v>
      </c>
      <c r="G32" s="24">
        <f t="shared" si="6"/>
        <v>4.095287343107348</v>
      </c>
      <c r="H32" s="24">
        <f t="shared" si="7"/>
        <v>376.312579821</v>
      </c>
      <c r="I32" s="6">
        <f t="shared" si="8"/>
        <v>62.166524614482235</v>
      </c>
    </row>
    <row r="33" spans="1:9" s="4" customFormat="1" ht="13.5" customHeight="1" hidden="1">
      <c r="A33" s="5" t="s">
        <v>41</v>
      </c>
      <c r="B33" s="6">
        <v>499.436441502</v>
      </c>
      <c r="C33" s="6">
        <v>227.93</v>
      </c>
      <c r="D33" s="6">
        <v>93.6275</v>
      </c>
      <c r="E33" s="6">
        <f>((C33+D33)/(B33*2)*100)</f>
        <v>32.19203418887009</v>
      </c>
      <c r="F33" s="24">
        <v>44.09</v>
      </c>
      <c r="G33" s="24">
        <f t="shared" si="6"/>
        <v>4.413975066317167</v>
      </c>
      <c r="H33" s="24">
        <f t="shared" si="7"/>
        <v>316.61269150199996</v>
      </c>
      <c r="I33" s="6">
        <f t="shared" si="8"/>
        <v>63.39399074481275</v>
      </c>
    </row>
    <row r="34" spans="1:9" s="4" customFormat="1" ht="13.5" customHeight="1" hidden="1">
      <c r="A34" s="5" t="s">
        <v>42</v>
      </c>
      <c r="B34" s="6">
        <v>481.875771107</v>
      </c>
      <c r="C34" s="6">
        <v>216.883</v>
      </c>
      <c r="D34" s="6">
        <v>117.2223</v>
      </c>
      <c r="E34" s="6">
        <f aca="true" t="shared" si="9" ref="E34:E39">((C34+D34)/(B34*2)*100)</f>
        <v>34.667161126660204</v>
      </c>
      <c r="F34" s="24">
        <v>52.84</v>
      </c>
      <c r="G34" s="24">
        <f t="shared" si="6"/>
        <v>5.482740902142903</v>
      </c>
      <c r="H34" s="24">
        <f t="shared" si="7"/>
        <v>288.403121107</v>
      </c>
      <c r="I34" s="6">
        <f t="shared" si="8"/>
        <v>59.85009797119689</v>
      </c>
    </row>
    <row r="35" spans="1:9" s="4" customFormat="1" ht="13.5" customHeight="1" hidden="1">
      <c r="A35" s="5" t="s">
        <v>43</v>
      </c>
      <c r="B35" s="6">
        <v>523.427047518</v>
      </c>
      <c r="C35" s="6">
        <v>232.824</v>
      </c>
      <c r="D35" s="6">
        <v>133.6511</v>
      </c>
      <c r="E35" s="6">
        <f t="shared" si="9"/>
        <v>35.00727577393652</v>
      </c>
      <c r="F35" s="24">
        <v>96.8</v>
      </c>
      <c r="G35" s="24">
        <f t="shared" si="6"/>
        <v>9.246751811834024</v>
      </c>
      <c r="H35" s="24">
        <f t="shared" si="7"/>
        <v>291.78949751799996</v>
      </c>
      <c r="I35" s="6">
        <f t="shared" si="8"/>
        <v>55.74597241422945</v>
      </c>
    </row>
    <row r="36" spans="1:9" s="4" customFormat="1" ht="13.5" customHeight="1" hidden="1">
      <c r="A36" s="5" t="s">
        <v>0</v>
      </c>
      <c r="B36" s="6">
        <v>511.127906576</v>
      </c>
      <c r="C36" s="6">
        <v>219.963</v>
      </c>
      <c r="D36" s="6">
        <v>124.6111</v>
      </c>
      <c r="E36" s="6">
        <f t="shared" si="9"/>
        <v>33.70722822671443</v>
      </c>
      <c r="F36" s="24">
        <v>112.46</v>
      </c>
      <c r="G36" s="24">
        <f t="shared" si="6"/>
        <v>11.001160233390449</v>
      </c>
      <c r="H36" s="24">
        <f t="shared" si="7"/>
        <v>282.610856576</v>
      </c>
      <c r="I36" s="6">
        <f t="shared" si="8"/>
        <v>55.29161153989512</v>
      </c>
    </row>
    <row r="37" spans="1:9" s="4" customFormat="1" ht="13.5" customHeight="1" hidden="1">
      <c r="A37" s="5" t="s">
        <v>44</v>
      </c>
      <c r="B37" s="6">
        <v>386.832100558</v>
      </c>
      <c r="C37" s="6">
        <v>161.861</v>
      </c>
      <c r="D37" s="6">
        <v>76.5688</v>
      </c>
      <c r="E37" s="6">
        <f t="shared" si="9"/>
        <v>30.818254180052314</v>
      </c>
      <c r="F37" s="31">
        <v>108.3</v>
      </c>
      <c r="G37" s="24">
        <f aca="true" t="shared" si="10" ref="G37:G43">F37/B37/2*100</f>
        <v>13.998321215299706</v>
      </c>
      <c r="H37" s="24">
        <f aca="true" t="shared" si="11" ref="H37:H43">B37-(C37+D37+F37)/2</f>
        <v>213.46720055799997</v>
      </c>
      <c r="I37" s="6">
        <f aca="true" t="shared" si="12" ref="I37:I43">(H37/B37)*100</f>
        <v>55.18342460464798</v>
      </c>
    </row>
    <row r="38" spans="1:9" s="4" customFormat="1" ht="13.5" customHeight="1" hidden="1">
      <c r="A38" s="5" t="s">
        <v>45</v>
      </c>
      <c r="B38" s="6">
        <v>434.690133987</v>
      </c>
      <c r="C38" s="6">
        <v>173.304</v>
      </c>
      <c r="D38" s="6">
        <v>79.034</v>
      </c>
      <c r="E38" s="6">
        <f t="shared" si="9"/>
        <v>29.02504338959146</v>
      </c>
      <c r="F38" s="31">
        <v>135.37</v>
      </c>
      <c r="G38" s="24">
        <f t="shared" si="10"/>
        <v>15.570861795088318</v>
      </c>
      <c r="H38" s="24">
        <f t="shared" si="11"/>
        <v>240.836133987</v>
      </c>
      <c r="I38" s="6">
        <f t="shared" si="12"/>
        <v>55.40409481532023</v>
      </c>
    </row>
    <row r="39" spans="1:9" s="4" customFormat="1" ht="13.5" customHeight="1" hidden="1">
      <c r="A39" s="5" t="s">
        <v>3</v>
      </c>
      <c r="B39" s="6">
        <v>533.55027706</v>
      </c>
      <c r="C39" s="6">
        <v>216.76</v>
      </c>
      <c r="D39" s="6">
        <v>111.301</v>
      </c>
      <c r="E39" s="6">
        <f t="shared" si="9"/>
        <v>30.743213348861982</v>
      </c>
      <c r="F39" s="31">
        <v>128.88</v>
      </c>
      <c r="G39" s="24">
        <f t="shared" si="10"/>
        <v>12.077587206041962</v>
      </c>
      <c r="H39" s="24">
        <f t="shared" si="11"/>
        <v>305.07977705999997</v>
      </c>
      <c r="I39" s="6">
        <f t="shared" si="12"/>
        <v>57.17919944509605</v>
      </c>
    </row>
    <row r="40" spans="1:9" s="4" customFormat="1" ht="13.5" customHeight="1" hidden="1">
      <c r="A40" s="5" t="s">
        <v>46</v>
      </c>
      <c r="B40" s="6">
        <v>603.11805985</v>
      </c>
      <c r="C40" s="6">
        <v>232.81</v>
      </c>
      <c r="D40" s="6">
        <v>115.3144</v>
      </c>
      <c r="E40" s="6">
        <f aca="true" t="shared" si="13" ref="E40:E45">((C40+D40)/(B40*2)*100)</f>
        <v>28.860385982023253</v>
      </c>
      <c r="F40" s="31">
        <v>131.34</v>
      </c>
      <c r="G40" s="24">
        <f t="shared" si="10"/>
        <v>10.888415448267729</v>
      </c>
      <c r="H40" s="24">
        <f t="shared" si="11"/>
        <v>363.38585985</v>
      </c>
      <c r="I40" s="6">
        <f t="shared" si="12"/>
        <v>60.25119856970902</v>
      </c>
    </row>
    <row r="41" spans="1:9" s="4" customFormat="1" ht="13.5" customHeight="1" hidden="1">
      <c r="A41" s="5" t="s">
        <v>47</v>
      </c>
      <c r="B41" s="6">
        <v>638.580380338</v>
      </c>
      <c r="C41" s="6">
        <v>236.61</v>
      </c>
      <c r="D41" s="6">
        <v>127.335</v>
      </c>
      <c r="E41" s="6">
        <f t="shared" si="13"/>
        <v>28.49641260567418</v>
      </c>
      <c r="F41" s="31">
        <v>146.31</v>
      </c>
      <c r="G41" s="24">
        <f t="shared" si="10"/>
        <v>11.455879675050323</v>
      </c>
      <c r="H41" s="24">
        <f t="shared" si="11"/>
        <v>383.45288033800006</v>
      </c>
      <c r="I41" s="6">
        <f t="shared" si="12"/>
        <v>60.047707719275486</v>
      </c>
    </row>
    <row r="42" spans="1:9" ht="13.5" customHeight="1">
      <c r="A42" s="32">
        <v>2016</v>
      </c>
      <c r="B42" s="33">
        <f>SUM(B43:B54)</f>
        <v>5178.839677145</v>
      </c>
      <c r="C42" s="33">
        <f>SUM(C43:C54)</f>
        <v>1925.9456929999997</v>
      </c>
      <c r="D42" s="33">
        <f>SUM(D43:D54)</f>
        <v>741.0607620000002</v>
      </c>
      <c r="E42" s="33">
        <f t="shared" si="13"/>
        <v>25.749073356816794</v>
      </c>
      <c r="F42" s="33">
        <f>SUM(F43:F54)</f>
        <v>1515.6399999999999</v>
      </c>
      <c r="G42" s="33">
        <f t="shared" si="10"/>
        <v>14.633007531481883</v>
      </c>
      <c r="H42" s="33">
        <f t="shared" si="11"/>
        <v>3087.5164496449997</v>
      </c>
      <c r="I42" s="33">
        <f t="shared" si="12"/>
        <v>59.617919111701326</v>
      </c>
    </row>
    <row r="43" spans="1:9" ht="13.5" customHeight="1" hidden="1">
      <c r="A43" s="5" t="s">
        <v>9</v>
      </c>
      <c r="B43" s="6">
        <v>470.274116428</v>
      </c>
      <c r="C43" s="6">
        <v>165.183263</v>
      </c>
      <c r="D43" s="6">
        <v>91.7342</v>
      </c>
      <c r="E43" s="6">
        <f t="shared" si="13"/>
        <v>27.315713753441777</v>
      </c>
      <c r="F43" s="24">
        <v>118.79</v>
      </c>
      <c r="G43" s="24">
        <f t="shared" si="10"/>
        <v>12.629867969587371</v>
      </c>
      <c r="H43" s="24">
        <f t="shared" si="11"/>
        <v>282.420384928</v>
      </c>
      <c r="I43" s="6">
        <f t="shared" si="12"/>
        <v>60.05441827697084</v>
      </c>
    </row>
    <row r="44" spans="1:9" s="27" customFormat="1" ht="13.5" customHeight="1" hidden="1">
      <c r="A44" s="5" t="s">
        <v>48</v>
      </c>
      <c r="B44" s="6">
        <v>325.940067359</v>
      </c>
      <c r="C44" s="6">
        <v>117.432051</v>
      </c>
      <c r="D44" s="6">
        <v>50.2517</v>
      </c>
      <c r="E44" s="6">
        <f t="shared" si="13"/>
        <v>25.723095714910706</v>
      </c>
      <c r="F44" s="24">
        <v>87.03</v>
      </c>
      <c r="G44" s="24">
        <f aca="true" t="shared" si="14" ref="G44:G49">F44/B44/2*100</f>
        <v>13.350613918868495</v>
      </c>
      <c r="H44" s="24">
        <f aca="true" t="shared" si="15" ref="H44:H49">B44-(C44+D44+F44)/2</f>
        <v>198.583191859</v>
      </c>
      <c r="I44" s="6">
        <f aca="true" t="shared" si="16" ref="I44:I49">(H44/B44)*100</f>
        <v>60.926290366220805</v>
      </c>
    </row>
    <row r="45" spans="1:9" s="27" customFormat="1" ht="13.5" customHeight="1" hidden="1">
      <c r="A45" s="5" t="s">
        <v>50</v>
      </c>
      <c r="B45" s="6">
        <v>638.257240394</v>
      </c>
      <c r="C45" s="6">
        <v>244.494</v>
      </c>
      <c r="D45" s="6">
        <v>96.3149</v>
      </c>
      <c r="E45" s="6">
        <f t="shared" si="13"/>
        <v>26.698396698924764</v>
      </c>
      <c r="F45" s="24">
        <v>183.8</v>
      </c>
      <c r="G45" s="24">
        <f t="shared" si="14"/>
        <v>14.398583233191307</v>
      </c>
      <c r="H45" s="24">
        <f t="shared" si="15"/>
        <v>375.952790394</v>
      </c>
      <c r="I45" s="6">
        <f t="shared" si="16"/>
        <v>58.90302006788393</v>
      </c>
    </row>
    <row r="46" spans="1:9" s="27" customFormat="1" ht="13.5" customHeight="1" hidden="1">
      <c r="A46" s="5" t="s">
        <v>51</v>
      </c>
      <c r="B46" s="6">
        <v>456.120436578</v>
      </c>
      <c r="C46" s="6">
        <v>172.163</v>
      </c>
      <c r="D46" s="6">
        <v>66.162</v>
      </c>
      <c r="E46" s="6">
        <f aca="true" t="shared" si="17" ref="E46:E51">((C46+D46)/(B46*2)*100)</f>
        <v>26.12522712071515</v>
      </c>
      <c r="F46" s="24">
        <v>134.25</v>
      </c>
      <c r="G46" s="24">
        <f t="shared" si="14"/>
        <v>14.716507881909195</v>
      </c>
      <c r="H46" s="24">
        <f t="shared" si="15"/>
        <v>269.832936578</v>
      </c>
      <c r="I46" s="6">
        <f t="shared" si="16"/>
        <v>59.15826499737565</v>
      </c>
    </row>
    <row r="47" spans="1:9" s="27" customFormat="1" ht="13.5" customHeight="1" hidden="1">
      <c r="A47" s="5" t="s">
        <v>54</v>
      </c>
      <c r="B47" s="6">
        <v>438.313834561</v>
      </c>
      <c r="C47" s="6">
        <v>159.9381</v>
      </c>
      <c r="D47" s="6">
        <v>67.0106</v>
      </c>
      <c r="E47" s="6">
        <f t="shared" si="17"/>
        <v>25.8888360468138</v>
      </c>
      <c r="F47" s="24">
        <v>140.7</v>
      </c>
      <c r="G47" s="24">
        <f t="shared" si="14"/>
        <v>16.050143630638562</v>
      </c>
      <c r="H47" s="24">
        <f t="shared" si="15"/>
        <v>254.48948456100004</v>
      </c>
      <c r="I47" s="6">
        <f t="shared" si="16"/>
        <v>58.06102032254763</v>
      </c>
    </row>
    <row r="48" spans="1:9" s="40" customFormat="1" ht="13.5" customHeight="1" hidden="1">
      <c r="A48" s="45" t="s">
        <v>55</v>
      </c>
      <c r="B48" s="6">
        <v>418.500181022</v>
      </c>
      <c r="C48" s="6">
        <v>155.6936</v>
      </c>
      <c r="D48" s="6">
        <v>57.1062</v>
      </c>
      <c r="E48" s="6">
        <f t="shared" si="17"/>
        <v>25.424098919184623</v>
      </c>
      <c r="F48" s="24">
        <v>121.52</v>
      </c>
      <c r="G48" s="24">
        <f t="shared" si="14"/>
        <v>14.518512238542119</v>
      </c>
      <c r="H48" s="24">
        <f t="shared" si="15"/>
        <v>251.340281022</v>
      </c>
      <c r="I48" s="6">
        <f t="shared" si="16"/>
        <v>60.057388842273255</v>
      </c>
    </row>
    <row r="49" spans="1:9" ht="13.5" customHeight="1" hidden="1">
      <c r="A49" s="43" t="s">
        <v>56</v>
      </c>
      <c r="B49" s="6">
        <v>442.225643778</v>
      </c>
      <c r="C49" s="6">
        <v>168.1363</v>
      </c>
      <c r="D49" s="6">
        <v>55.8399</v>
      </c>
      <c r="E49" s="6">
        <f t="shared" si="17"/>
        <v>25.323746276509173</v>
      </c>
      <c r="F49" s="31">
        <v>115.82</v>
      </c>
      <c r="G49" s="24">
        <f t="shared" si="14"/>
        <v>13.095124811231248</v>
      </c>
      <c r="H49" s="24">
        <f t="shared" si="15"/>
        <v>272.327543778</v>
      </c>
      <c r="I49" s="6">
        <f t="shared" si="16"/>
        <v>61.58112891225957</v>
      </c>
    </row>
    <row r="50" spans="1:9" ht="13.5" customHeight="1" hidden="1">
      <c r="A50" s="43" t="s">
        <v>57</v>
      </c>
      <c r="B50" s="6">
        <v>522.090817791</v>
      </c>
      <c r="C50" s="6">
        <v>194.7852</v>
      </c>
      <c r="D50" s="6">
        <v>63.9372</v>
      </c>
      <c r="E50" s="6">
        <f t="shared" si="17"/>
        <v>24.777528275125697</v>
      </c>
      <c r="F50" s="31">
        <v>161.02</v>
      </c>
      <c r="G50" s="24">
        <f aca="true" t="shared" si="18" ref="G50:G61">F50/B50/2*100</f>
        <v>15.420688749256886</v>
      </c>
      <c r="H50" s="24">
        <f aca="true" t="shared" si="19" ref="H50:H61">B50-(C50+D50+F50)/2</f>
        <v>312.21961779099996</v>
      </c>
      <c r="I50" s="6">
        <f aca="true" t="shared" si="20" ref="I50:I61">(H50/B50)*100</f>
        <v>59.80178297561742</v>
      </c>
    </row>
    <row r="51" spans="1:9" s="41" customFormat="1" ht="13.5" customHeight="1" hidden="1">
      <c r="A51" s="43" t="s">
        <v>58</v>
      </c>
      <c r="B51" s="6">
        <v>383.876334805</v>
      </c>
      <c r="C51" s="6">
        <v>140.959345</v>
      </c>
      <c r="D51" s="6">
        <v>47.2354</v>
      </c>
      <c r="E51" s="6">
        <f t="shared" si="17"/>
        <v>24.512418184830075</v>
      </c>
      <c r="F51" s="31">
        <v>107.06</v>
      </c>
      <c r="G51" s="24">
        <f t="shared" si="18"/>
        <v>13.944594950660857</v>
      </c>
      <c r="H51" s="24">
        <f t="shared" si="19"/>
        <v>236.248962305</v>
      </c>
      <c r="I51" s="6">
        <f t="shared" si="20"/>
        <v>61.54298686450906</v>
      </c>
    </row>
    <row r="52" spans="1:9" s="41" customFormat="1" ht="13.5" customHeight="1" hidden="1">
      <c r="A52" s="43" t="s">
        <v>59</v>
      </c>
      <c r="B52" s="6">
        <v>351.70595141</v>
      </c>
      <c r="C52" s="6">
        <v>130.833032</v>
      </c>
      <c r="D52" s="6">
        <v>44.038</v>
      </c>
      <c r="E52" s="6">
        <f aca="true" t="shared" si="21" ref="E52:E67">((C52+D52)/(B52*2)*100)</f>
        <v>24.860402745381</v>
      </c>
      <c r="F52" s="31">
        <v>104.59</v>
      </c>
      <c r="G52" s="24">
        <f t="shared" si="18"/>
        <v>14.868955100232945</v>
      </c>
      <c r="H52" s="24">
        <f t="shared" si="19"/>
        <v>211.97543541</v>
      </c>
      <c r="I52" s="6">
        <f t="shared" si="20"/>
        <v>60.27064215438605</v>
      </c>
    </row>
    <row r="53" spans="1:9" s="41" customFormat="1" ht="13.5" customHeight="1" hidden="1">
      <c r="A53" s="43" t="s">
        <v>60</v>
      </c>
      <c r="B53" s="6">
        <v>363.422417465</v>
      </c>
      <c r="C53" s="6">
        <v>137.967213</v>
      </c>
      <c r="D53" s="6">
        <v>49.9418</v>
      </c>
      <c r="E53" s="6">
        <f t="shared" si="21"/>
        <v>25.852699774374383</v>
      </c>
      <c r="F53" s="31">
        <v>113.68</v>
      </c>
      <c r="G53" s="24">
        <f t="shared" si="18"/>
        <v>15.640201943644291</v>
      </c>
      <c r="H53" s="24">
        <f t="shared" si="19"/>
        <v>212.627910965</v>
      </c>
      <c r="I53" s="6">
        <f t="shared" si="20"/>
        <v>58.50709828198132</v>
      </c>
    </row>
    <row r="54" spans="1:9" s="41" customFormat="1" ht="13.5" customHeight="1" hidden="1">
      <c r="A54" s="43" t="s">
        <v>61</v>
      </c>
      <c r="B54" s="6">
        <v>368.112635554</v>
      </c>
      <c r="C54" s="42">
        <v>138.360589</v>
      </c>
      <c r="D54" s="42">
        <v>51.488862</v>
      </c>
      <c r="E54" s="6">
        <f t="shared" si="21"/>
        <v>25.78686965122529</v>
      </c>
      <c r="F54" s="31">
        <v>127.38</v>
      </c>
      <c r="G54" s="24">
        <f t="shared" si="18"/>
        <v>17.301769580429692</v>
      </c>
      <c r="H54" s="24">
        <f t="shared" si="19"/>
        <v>209.49791005400002</v>
      </c>
      <c r="I54" s="6">
        <f t="shared" si="20"/>
        <v>56.91136076834501</v>
      </c>
    </row>
    <row r="55" spans="1:9" s="41" customFormat="1" ht="13.5" customHeight="1">
      <c r="A55" s="32">
        <v>2017</v>
      </c>
      <c r="B55" s="33">
        <f>SUM(B56:B78)</f>
        <v>7909.982767052999</v>
      </c>
      <c r="C55" s="33">
        <f>SUM(C56:C78)</f>
        <v>2763.5406110000004</v>
      </c>
      <c r="D55" s="33">
        <f>SUM(D56:D78)</f>
        <v>355.8508000000001</v>
      </c>
      <c r="E55" s="33">
        <f t="shared" si="21"/>
        <v>19.718067048091584</v>
      </c>
      <c r="F55" s="33">
        <f>SUM(F56:F78)</f>
        <v>4307.18</v>
      </c>
      <c r="G55" s="33">
        <f t="shared" si="18"/>
        <v>27.226228721638</v>
      </c>
      <c r="H55" s="33">
        <f t="shared" si="19"/>
        <v>4196.697061552999</v>
      </c>
      <c r="I55" s="33">
        <f t="shared" si="20"/>
        <v>53.055704230270415</v>
      </c>
    </row>
    <row r="56" spans="1:9" s="41" customFormat="1" ht="13.5" customHeight="1">
      <c r="A56" s="43" t="s">
        <v>9</v>
      </c>
      <c r="B56" s="6">
        <v>302.808136397</v>
      </c>
      <c r="C56" s="6">
        <v>114.106409</v>
      </c>
      <c r="D56" s="6">
        <v>39.962205</v>
      </c>
      <c r="E56" s="6">
        <f t="shared" si="21"/>
        <v>25.439972623127705</v>
      </c>
      <c r="F56" s="24">
        <v>103.59</v>
      </c>
      <c r="G56" s="24">
        <f t="shared" si="18"/>
        <v>17.104890448549106</v>
      </c>
      <c r="H56" s="24">
        <f t="shared" si="19"/>
        <v>173.978829397</v>
      </c>
      <c r="I56" s="6">
        <f t="shared" si="20"/>
        <v>57.45513692832319</v>
      </c>
    </row>
    <row r="57" spans="1:9" s="41" customFormat="1" ht="13.5" customHeight="1">
      <c r="A57" s="43" t="s">
        <v>62</v>
      </c>
      <c r="B57" s="6">
        <v>538.275516678</v>
      </c>
      <c r="C57" s="6">
        <v>203.389305</v>
      </c>
      <c r="D57" s="6">
        <v>71.850896</v>
      </c>
      <c r="E57" s="6">
        <f t="shared" si="21"/>
        <v>25.566851219489006</v>
      </c>
      <c r="F57" s="24">
        <v>175.24</v>
      </c>
      <c r="G57" s="24">
        <f t="shared" si="18"/>
        <v>16.27790922774124</v>
      </c>
      <c r="H57" s="24">
        <f t="shared" si="19"/>
        <v>313.035416178</v>
      </c>
      <c r="I57" s="6">
        <f t="shared" si="20"/>
        <v>58.15523955276974</v>
      </c>
    </row>
    <row r="58" spans="1:9" s="41" customFormat="1" ht="13.5" customHeight="1">
      <c r="A58" s="43" t="s">
        <v>63</v>
      </c>
      <c r="B58" s="6">
        <v>644.747542921</v>
      </c>
      <c r="C58" s="6">
        <v>248.36525</v>
      </c>
      <c r="D58" s="6">
        <v>86.721045</v>
      </c>
      <c r="E58" s="6">
        <f t="shared" si="21"/>
        <v>25.985852810070938</v>
      </c>
      <c r="F58" s="24">
        <v>200.06</v>
      </c>
      <c r="G58" s="24">
        <f t="shared" si="18"/>
        <v>15.514599644198496</v>
      </c>
      <c r="H58" s="24">
        <f t="shared" si="19"/>
        <v>377.174395421</v>
      </c>
      <c r="I58" s="6">
        <f t="shared" si="20"/>
        <v>58.499547545730564</v>
      </c>
    </row>
    <row r="59" spans="1:9" s="41" customFormat="1" ht="13.5" customHeight="1">
      <c r="A59" s="43" t="s">
        <v>64</v>
      </c>
      <c r="B59" s="6">
        <v>500.338002991</v>
      </c>
      <c r="C59" s="6">
        <v>202.544176</v>
      </c>
      <c r="D59" s="6">
        <v>67.411612</v>
      </c>
      <c r="E59" s="6">
        <f t="shared" si="21"/>
        <v>26.97734195545965</v>
      </c>
      <c r="F59" s="24">
        <v>186.85</v>
      </c>
      <c r="G59" s="24">
        <f t="shared" si="18"/>
        <v>18.672377361205665</v>
      </c>
      <c r="H59" s="24">
        <f t="shared" si="19"/>
        <v>271.935108991</v>
      </c>
      <c r="I59" s="6">
        <f t="shared" si="20"/>
        <v>54.35028068333468</v>
      </c>
    </row>
    <row r="60" spans="1:9" s="41" customFormat="1" ht="13.5" customHeight="1">
      <c r="A60" s="43" t="s">
        <v>65</v>
      </c>
      <c r="B60" s="6">
        <v>527.777887671</v>
      </c>
      <c r="C60" s="6">
        <v>188.500802</v>
      </c>
      <c r="D60" s="6">
        <v>11.873716</v>
      </c>
      <c r="E60" s="6">
        <f t="shared" si="21"/>
        <v>18.982845121100176</v>
      </c>
      <c r="F60" s="24">
        <v>287.73</v>
      </c>
      <c r="G60" s="24">
        <f t="shared" si="18"/>
        <v>27.258625903190715</v>
      </c>
      <c r="H60" s="24">
        <f t="shared" si="19"/>
        <v>283.72562867100004</v>
      </c>
      <c r="I60" s="6">
        <f t="shared" si="20"/>
        <v>53.758528975709105</v>
      </c>
    </row>
    <row r="61" spans="1:9" s="41" customFormat="1" ht="13.5" customHeight="1">
      <c r="A61" s="43" t="s">
        <v>66</v>
      </c>
      <c r="B61" s="6">
        <v>568.388225231</v>
      </c>
      <c r="C61" s="6">
        <v>197.154528</v>
      </c>
      <c r="D61" s="6">
        <v>9.358893</v>
      </c>
      <c r="E61" s="6">
        <f t="shared" si="21"/>
        <v>18.166581557532304</v>
      </c>
      <c r="F61" s="24">
        <v>297.64</v>
      </c>
      <c r="G61" s="24">
        <f t="shared" si="18"/>
        <v>26.18280840344955</v>
      </c>
      <c r="H61" s="24">
        <f t="shared" si="19"/>
        <v>316.311514731</v>
      </c>
      <c r="I61" s="6">
        <f t="shared" si="20"/>
        <v>55.650610039018154</v>
      </c>
    </row>
    <row r="62" spans="1:9" s="41" customFormat="1" ht="13.5" customHeight="1">
      <c r="A62" s="43" t="s">
        <v>56</v>
      </c>
      <c r="B62" s="6">
        <v>594.563447045</v>
      </c>
      <c r="C62" s="6">
        <v>204.263107</v>
      </c>
      <c r="D62" s="6">
        <v>8.006414</v>
      </c>
      <c r="E62" s="6">
        <f t="shared" si="21"/>
        <v>17.850872102463292</v>
      </c>
      <c r="F62" s="24">
        <v>309.94</v>
      </c>
      <c r="G62" s="24">
        <f aca="true" t="shared" si="22" ref="G62:G67">F62/B62/2*100</f>
        <v>26.06450173992465</v>
      </c>
      <c r="H62" s="24">
        <f aca="true" t="shared" si="23" ref="H62:H67">B62-(C62+D62+F62)/2</f>
        <v>333.458686545</v>
      </c>
      <c r="I62" s="6">
        <f aca="true" t="shared" si="24" ref="I62:I67">(H62/B62)*100</f>
        <v>56.084626157612064</v>
      </c>
    </row>
    <row r="63" spans="1:9" s="41" customFormat="1" ht="13.5" customHeight="1">
      <c r="A63" s="43" t="s">
        <v>57</v>
      </c>
      <c r="B63" s="6">
        <v>853.273607807</v>
      </c>
      <c r="C63" s="6">
        <v>305.009224</v>
      </c>
      <c r="D63" s="6">
        <v>14.112246</v>
      </c>
      <c r="E63" s="6">
        <f t="shared" si="21"/>
        <v>18.69983245000245</v>
      </c>
      <c r="F63" s="24">
        <v>487.69</v>
      </c>
      <c r="G63" s="24">
        <f t="shared" si="22"/>
        <v>28.577586107076076</v>
      </c>
      <c r="H63" s="24">
        <f t="shared" si="23"/>
        <v>449.8678728069999</v>
      </c>
      <c r="I63" s="6">
        <f t="shared" si="24"/>
        <v>52.72258144292147</v>
      </c>
    </row>
    <row r="64" spans="1:9" s="41" customFormat="1" ht="13.5" customHeight="1">
      <c r="A64" s="43" t="s">
        <v>58</v>
      </c>
      <c r="B64" s="6">
        <v>861.976569912</v>
      </c>
      <c r="C64" s="6">
        <v>304.298549</v>
      </c>
      <c r="D64" s="6">
        <v>14.634139</v>
      </c>
      <c r="E64" s="6">
        <f t="shared" si="21"/>
        <v>18.50007872212583</v>
      </c>
      <c r="F64" s="24">
        <v>522.49</v>
      </c>
      <c r="G64" s="24">
        <f t="shared" si="22"/>
        <v>30.307668342617568</v>
      </c>
      <c r="H64" s="24">
        <f t="shared" si="23"/>
        <v>441.26522591199995</v>
      </c>
      <c r="I64" s="6">
        <f t="shared" si="24"/>
        <v>51.1922529352566</v>
      </c>
    </row>
    <row r="65" spans="1:9" s="41" customFormat="1" ht="13.5" customHeight="1">
      <c r="A65" s="43" t="s">
        <v>59</v>
      </c>
      <c r="B65" s="6">
        <v>716.0835244</v>
      </c>
      <c r="C65" s="6">
        <v>235.440414</v>
      </c>
      <c r="D65" s="6">
        <v>8.060914</v>
      </c>
      <c r="E65" s="6">
        <f t="shared" si="21"/>
        <v>17.002299292113136</v>
      </c>
      <c r="F65" s="24">
        <v>451.73</v>
      </c>
      <c r="G65" s="24">
        <f t="shared" si="22"/>
        <v>31.541711588637693</v>
      </c>
      <c r="H65" s="24">
        <f t="shared" si="23"/>
        <v>368.46786039999995</v>
      </c>
      <c r="I65" s="6">
        <f t="shared" si="24"/>
        <v>51.45598911924917</v>
      </c>
    </row>
    <row r="66" spans="1:9" s="41" customFormat="1" ht="13.5" customHeight="1">
      <c r="A66" s="43" t="s">
        <v>60</v>
      </c>
      <c r="B66" s="6">
        <v>991.55145</v>
      </c>
      <c r="C66" s="6">
        <v>310.189475</v>
      </c>
      <c r="D66" s="6">
        <v>13.407225</v>
      </c>
      <c r="E66" s="6">
        <f t="shared" si="21"/>
        <v>16.31769586943774</v>
      </c>
      <c r="F66" s="24">
        <v>673.4</v>
      </c>
      <c r="G66" s="24">
        <f t="shared" si="22"/>
        <v>33.95688645304285</v>
      </c>
      <c r="H66" s="24">
        <f t="shared" si="23"/>
        <v>493.0531000000001</v>
      </c>
      <c r="I66" s="6">
        <f t="shared" si="24"/>
        <v>49.72541767751941</v>
      </c>
    </row>
    <row r="67" spans="1:9" s="41" customFormat="1" ht="13.5" customHeight="1">
      <c r="A67" s="44" t="s">
        <v>61</v>
      </c>
      <c r="B67" s="7">
        <v>810.198856</v>
      </c>
      <c r="C67" s="7">
        <v>250.279372</v>
      </c>
      <c r="D67" s="7">
        <v>10.451495</v>
      </c>
      <c r="E67" s="7">
        <f t="shared" si="21"/>
        <v>16.090547713634393</v>
      </c>
      <c r="F67" s="35">
        <v>610.82</v>
      </c>
      <c r="G67" s="35">
        <f t="shared" si="22"/>
        <v>37.6956839346611</v>
      </c>
      <c r="H67" s="35">
        <f t="shared" si="23"/>
        <v>374.42342249999996</v>
      </c>
      <c r="I67" s="7">
        <f t="shared" si="24"/>
        <v>46.2137683517045</v>
      </c>
    </row>
    <row r="68" spans="1:7" ht="15.75" customHeight="1">
      <c r="A68" s="47" t="s">
        <v>36</v>
      </c>
      <c r="B68" s="47"/>
      <c r="C68" s="47"/>
      <c r="D68" s="47"/>
      <c r="E68" s="47"/>
      <c r="F68" s="47"/>
      <c r="G68" s="47"/>
    </row>
    <row r="69" spans="1:7" ht="15.75" customHeight="1">
      <c r="A69" s="48" t="s">
        <v>52</v>
      </c>
      <c r="B69" s="48"/>
      <c r="C69" s="48"/>
      <c r="D69" s="48"/>
      <c r="E69" s="48"/>
      <c r="F69" s="48"/>
      <c r="G69" s="48"/>
    </row>
    <row r="70" spans="1:9" ht="15.75" customHeight="1">
      <c r="A70" s="25" t="s">
        <v>31</v>
      </c>
      <c r="B70" s="25"/>
      <c r="C70" s="26"/>
      <c r="D70" s="26"/>
      <c r="E70" s="26"/>
      <c r="F70" s="26"/>
      <c r="G70" s="26"/>
      <c r="H70" s="27"/>
      <c r="I70" s="27"/>
    </row>
    <row r="71" spans="1:9" ht="15.75" customHeight="1">
      <c r="A71" s="28" t="s">
        <v>53</v>
      </c>
      <c r="B71" s="28"/>
      <c r="C71" s="29"/>
      <c r="D71" s="29"/>
      <c r="E71" s="29"/>
      <c r="F71" s="29"/>
      <c r="G71" s="29"/>
      <c r="H71" s="27"/>
      <c r="I71" s="27"/>
    </row>
    <row r="72" spans="1:9" ht="15.75" customHeight="1">
      <c r="A72" s="28" t="s">
        <v>32</v>
      </c>
      <c r="B72" s="28"/>
      <c r="C72" s="29"/>
      <c r="D72" s="29"/>
      <c r="E72" s="29"/>
      <c r="F72" s="29"/>
      <c r="G72" s="29"/>
      <c r="H72" s="27"/>
      <c r="I72" s="27"/>
    </row>
    <row r="73" spans="1:9" ht="19.5">
      <c r="A73" s="46">
        <v>26</v>
      </c>
      <c r="B73" s="46"/>
      <c r="C73" s="46"/>
      <c r="D73" s="46"/>
      <c r="E73" s="46"/>
      <c r="F73" s="46"/>
      <c r="G73" s="46"/>
      <c r="H73" s="46"/>
      <c r="I73" s="46"/>
    </row>
    <row r="74" spans="3:7" ht="19.5">
      <c r="C74" s="8"/>
      <c r="D74" s="8"/>
      <c r="E74" s="8"/>
      <c r="F74" s="9"/>
      <c r="G74" s="9"/>
    </row>
    <row r="75" spans="6:7" ht="19.5">
      <c r="F75" s="9"/>
      <c r="G75" s="9"/>
    </row>
    <row r="76" spans="6:7" ht="19.5">
      <c r="F76" s="9"/>
      <c r="G76" s="9"/>
    </row>
    <row r="77" spans="6:7" ht="19.5">
      <c r="F77" s="9"/>
      <c r="G77" s="9"/>
    </row>
    <row r="78" spans="6:7" ht="19.5">
      <c r="F78" s="9"/>
      <c r="G78" s="9"/>
    </row>
    <row r="79" spans="6:7" ht="19.5">
      <c r="F79" s="9"/>
      <c r="G79" s="9"/>
    </row>
    <row r="80" spans="6:7" ht="19.5">
      <c r="F80" s="9"/>
      <c r="G80" s="9"/>
    </row>
    <row r="81" spans="6:7" ht="19.5">
      <c r="F81" s="9"/>
      <c r="G81" s="9"/>
    </row>
    <row r="82" spans="6:7" ht="19.5">
      <c r="F82" s="9"/>
      <c r="G82" s="9"/>
    </row>
    <row r="83" ht="19.5">
      <c r="G83" s="9"/>
    </row>
    <row r="84" ht="19.5">
      <c r="G84" s="9"/>
    </row>
    <row r="85" ht="19.5">
      <c r="G85" s="9"/>
    </row>
    <row r="86" ht="19.5">
      <c r="G86" s="9"/>
    </row>
    <row r="87" ht="19.5">
      <c r="G87" s="9"/>
    </row>
    <row r="88" ht="19.5">
      <c r="G88" s="9"/>
    </row>
    <row r="89" ht="19.5">
      <c r="G89" s="9"/>
    </row>
    <row r="90" ht="19.5">
      <c r="G90" s="9"/>
    </row>
    <row r="91" ht="19.5">
      <c r="G91" s="9"/>
    </row>
    <row r="92" ht="19.5">
      <c r="G92" s="9"/>
    </row>
    <row r="93" ht="19.5">
      <c r="G93" s="9"/>
    </row>
    <row r="94" ht="19.5">
      <c r="G94" s="9"/>
    </row>
    <row r="95" ht="19.5">
      <c r="G95" s="9"/>
    </row>
    <row r="96" ht="19.5">
      <c r="G96" s="9"/>
    </row>
    <row r="97" ht="19.5">
      <c r="G97" s="9"/>
    </row>
    <row r="98" ht="19.5">
      <c r="G98" s="9"/>
    </row>
    <row r="99" ht="19.5">
      <c r="G99" s="9"/>
    </row>
    <row r="100" ht="19.5">
      <c r="G100" s="9"/>
    </row>
    <row r="101" ht="19.5">
      <c r="G101" s="9"/>
    </row>
    <row r="102" ht="19.5">
      <c r="G102" s="9"/>
    </row>
    <row r="103" ht="19.5">
      <c r="G103" s="9"/>
    </row>
    <row r="104" ht="19.5">
      <c r="G104" s="9"/>
    </row>
    <row r="105" ht="19.5">
      <c r="G105" s="9"/>
    </row>
    <row r="106" ht="19.5">
      <c r="G106" s="9"/>
    </row>
    <row r="107" ht="19.5">
      <c r="G107" s="9"/>
    </row>
    <row r="108" ht="19.5">
      <c r="G108" s="9"/>
    </row>
    <row r="109" ht="19.5">
      <c r="G109" s="9"/>
    </row>
    <row r="110" ht="19.5">
      <c r="G110" s="9"/>
    </row>
    <row r="111" ht="19.5">
      <c r="G111" s="9"/>
    </row>
    <row r="112" ht="19.5">
      <c r="G112" s="9"/>
    </row>
    <row r="113" ht="19.5">
      <c r="G113" s="9"/>
    </row>
    <row r="114" ht="19.5">
      <c r="G114" s="9"/>
    </row>
    <row r="115" ht="19.5">
      <c r="G115" s="9"/>
    </row>
    <row r="116" ht="19.5">
      <c r="G116" s="9"/>
    </row>
    <row r="117" ht="19.5">
      <c r="G117" s="9"/>
    </row>
    <row r="118" ht="19.5">
      <c r="G118" s="9"/>
    </row>
    <row r="119" ht="19.5">
      <c r="G119" s="9"/>
    </row>
    <row r="120" ht="19.5">
      <c r="G120" s="9"/>
    </row>
    <row r="121" ht="19.5">
      <c r="G121" s="9"/>
    </row>
    <row r="122" ht="19.5">
      <c r="G122" s="9"/>
    </row>
    <row r="123" ht="19.5">
      <c r="G123" s="9"/>
    </row>
    <row r="124" ht="19.5">
      <c r="G124" s="9"/>
    </row>
    <row r="125" ht="19.5">
      <c r="G125" s="9"/>
    </row>
    <row r="126" ht="19.5">
      <c r="G126" s="9"/>
    </row>
    <row r="127" ht="19.5">
      <c r="G127" s="9"/>
    </row>
    <row r="128" ht="19.5">
      <c r="G128" s="9"/>
    </row>
    <row r="129" ht="19.5">
      <c r="G129" s="9"/>
    </row>
    <row r="130" ht="19.5">
      <c r="G130" s="9"/>
    </row>
    <row r="131" ht="19.5">
      <c r="G131" s="9"/>
    </row>
    <row r="132" ht="19.5">
      <c r="G132" s="9"/>
    </row>
    <row r="133" ht="19.5">
      <c r="G133" s="9"/>
    </row>
    <row r="134" ht="19.5">
      <c r="G134" s="9"/>
    </row>
    <row r="135" ht="19.5">
      <c r="G135" s="9"/>
    </row>
    <row r="136" ht="19.5">
      <c r="G136" s="9"/>
    </row>
    <row r="137" ht="19.5">
      <c r="G137" s="9"/>
    </row>
    <row r="138" ht="19.5">
      <c r="G138" s="9"/>
    </row>
    <row r="139" ht="19.5">
      <c r="G139" s="9"/>
    </row>
    <row r="140" ht="19.5">
      <c r="G140" s="9"/>
    </row>
    <row r="141" ht="19.5">
      <c r="G141" s="9"/>
    </row>
    <row r="142" ht="19.5">
      <c r="G142" s="9"/>
    </row>
    <row r="143" ht="19.5">
      <c r="G143" s="9"/>
    </row>
    <row r="144" ht="19.5">
      <c r="G144" s="9"/>
    </row>
    <row r="145" ht="19.5">
      <c r="G145" s="9"/>
    </row>
    <row r="146" ht="19.5">
      <c r="G146" s="9"/>
    </row>
    <row r="147" ht="19.5">
      <c r="G147" s="9"/>
    </row>
    <row r="148" ht="19.5">
      <c r="G148" s="9"/>
    </row>
  </sheetData>
  <sheetProtection/>
  <mergeCells count="13">
    <mergeCell ref="C4:I4"/>
    <mergeCell ref="H5:I5"/>
    <mergeCell ref="H6:I6"/>
    <mergeCell ref="A73:I73"/>
    <mergeCell ref="A68:G68"/>
    <mergeCell ref="A69:G69"/>
    <mergeCell ref="C3:I3"/>
    <mergeCell ref="F5:G5"/>
    <mergeCell ref="A3:A8"/>
    <mergeCell ref="B3:B5"/>
    <mergeCell ref="F6:G6"/>
    <mergeCell ref="C5:E5"/>
    <mergeCell ref="C6:E6"/>
  </mergeCells>
  <printOptions horizontalCentered="1"/>
  <pageMargins left="0.3937007874015748" right="0.3937007874015748" top="0.7874015748031497"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集中市場證券總成交值概況表</dc:title>
  <dc:subject>集中市場證券總成交值概況表</dc:subject>
  <dc:creator>行政院金融監督管理委員會證券期貨局</dc:creator>
  <cp:keywords>集中市場證券總成交值概況表</cp:keywords>
  <dc:description>集中市場證券總成交值概況表</dc:description>
  <cp:lastModifiedBy>OTC</cp:lastModifiedBy>
  <cp:lastPrinted>2016-12-02T05:33:25Z</cp:lastPrinted>
  <dcterms:created xsi:type="dcterms:W3CDTF">2005-08-09T00:49:14Z</dcterms:created>
  <dcterms:modified xsi:type="dcterms:W3CDTF">2018-01-05T03:43:52Z</dcterms:modified>
  <cp:category>540;483;822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目標對象">
    <vt:lpwstr/>
  </property>
</Properties>
</file>